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77c57b7682351b1/A/Лекции/Облачная оптимизация/03 navigator/"/>
    </mc:Choice>
  </mc:AlternateContent>
  <xr:revisionPtr revIDLastSave="20853" documentId="11_2DFB9A143741E1FB6CEFDE03FFDAEDECD6FFE777" xr6:coauthVersionLast="47" xr6:coauthVersionMax="47" xr10:uidLastSave="{B0E9D67B-8130-4D01-A1A7-A369D570C9E8}"/>
  <bookViews>
    <workbookView xWindow="-96" yWindow="-96" windowWidth="30912" windowHeight="16872" activeTab="5" xr2:uid="{00000000-000D-0000-FFFF-FFFF00000000}"/>
  </bookViews>
  <sheets>
    <sheet name="схема" sheetId="14" r:id="rId1"/>
    <sheet name="таблица расстояний" sheetId="18" r:id="rId2"/>
    <sheet name="маршрут" sheetId="17" r:id="rId3"/>
    <sheet name="+Мин Воды" sheetId="20" r:id="rId4"/>
    <sheet name="-Армавир" sheetId="22" r:id="rId5"/>
    <sheet name="Военно-Сухумская дорога" sheetId="21" r:id="rId6"/>
    <sheet name="маршрут TSP" sheetId="7" r:id="rId7"/>
    <sheet name="Лист4" sheetId="5" r:id="rId8"/>
  </sheets>
  <definedNames>
    <definedName name="___n789" localSheetId="3" hidden="1">целое</definedName>
    <definedName name="___n789" localSheetId="4" hidden="1">целое</definedName>
    <definedName name="___n789" localSheetId="5" hidden="1">целое</definedName>
    <definedName name="___n789" localSheetId="2" hidden="1">целое</definedName>
    <definedName name="___n789" localSheetId="6" hidden="1">целое</definedName>
    <definedName name="___n789" localSheetId="1" hidden="1">целое</definedName>
    <definedName name="___n789" hidden="1">целое</definedName>
    <definedName name="___q1" localSheetId="3" hidden="1">целое</definedName>
    <definedName name="___q1" localSheetId="4" hidden="1">целое</definedName>
    <definedName name="___q1" localSheetId="5" hidden="1">целое</definedName>
    <definedName name="___q1" localSheetId="2" hidden="1">целое</definedName>
    <definedName name="___q1" localSheetId="6" hidden="1">целое</definedName>
    <definedName name="___q1" localSheetId="1" hidden="1">целое</definedName>
    <definedName name="___q1" hidden="1">целое</definedName>
    <definedName name="___q2" localSheetId="3" hidden="1">целое</definedName>
    <definedName name="___q2" localSheetId="4" hidden="1">целое</definedName>
    <definedName name="___q2" localSheetId="5" hidden="1">целое</definedName>
    <definedName name="___q2" localSheetId="2" hidden="1">целое</definedName>
    <definedName name="___q2" localSheetId="6" hidden="1">целое</definedName>
    <definedName name="___q2" localSheetId="1" hidden="1">целое</definedName>
    <definedName name="___q2" hidden="1">целое</definedName>
    <definedName name="___q3" localSheetId="3" hidden="1">целое</definedName>
    <definedName name="___q3" localSheetId="4" hidden="1">целое</definedName>
    <definedName name="___q3" localSheetId="5" hidden="1">целое</definedName>
    <definedName name="___q3" localSheetId="2" hidden="1">целое</definedName>
    <definedName name="___q3" localSheetId="6" hidden="1">целое</definedName>
    <definedName name="___q3" localSheetId="1" hidden="1">целое</definedName>
    <definedName name="___q3" hidden="1">целое</definedName>
    <definedName name="___s12" localSheetId="3" hidden="1">целое</definedName>
    <definedName name="___s12" localSheetId="4" hidden="1">целое</definedName>
    <definedName name="___s12" localSheetId="5" hidden="1">целое</definedName>
    <definedName name="___s12" localSheetId="2" hidden="1">целое</definedName>
    <definedName name="___s12" localSheetId="6" hidden="1">целое</definedName>
    <definedName name="___s12" localSheetId="1" hidden="1">целое</definedName>
    <definedName name="___s12" hidden="1">целое</definedName>
    <definedName name="___s123" localSheetId="3" hidden="1">целое</definedName>
    <definedName name="___s123" localSheetId="4" hidden="1">целое</definedName>
    <definedName name="___s123" localSheetId="5" hidden="1">целое</definedName>
    <definedName name="___s123" localSheetId="2" hidden="1">целое</definedName>
    <definedName name="___s123" localSheetId="6" hidden="1">целое</definedName>
    <definedName name="___s123" localSheetId="1" hidden="1">целое</definedName>
    <definedName name="___s123" hidden="1">целое</definedName>
    <definedName name="___s13" localSheetId="3" hidden="1">целое</definedName>
    <definedName name="___s13" localSheetId="4" hidden="1">целое</definedName>
    <definedName name="___s13" localSheetId="5" hidden="1">целое</definedName>
    <definedName name="___s13" localSheetId="2" hidden="1">целое</definedName>
    <definedName name="___s13" localSheetId="6" hidden="1">целое</definedName>
    <definedName name="___s13" localSheetId="1" hidden="1">целое</definedName>
    <definedName name="___s13" hidden="1">целое</definedName>
    <definedName name="___s14" localSheetId="3" hidden="1">целое</definedName>
    <definedName name="___s14" localSheetId="4" hidden="1">целое</definedName>
    <definedName name="___s14" localSheetId="5" hidden="1">целое</definedName>
    <definedName name="___s14" localSheetId="2" hidden="1">целое</definedName>
    <definedName name="___s14" localSheetId="6" hidden="1">целое</definedName>
    <definedName name="___s14" localSheetId="1" hidden="1">целое</definedName>
    <definedName name="___s14" hidden="1">целое</definedName>
    <definedName name="___s15" localSheetId="3" hidden="1">целое</definedName>
    <definedName name="___s15" localSheetId="4" hidden="1">целое</definedName>
    <definedName name="___s15" localSheetId="5" hidden="1">целое</definedName>
    <definedName name="___s15" localSheetId="2" hidden="1">целое</definedName>
    <definedName name="___s15" localSheetId="6" hidden="1">целое</definedName>
    <definedName name="___s15" localSheetId="1" hidden="1">целое</definedName>
    <definedName name="___s15" hidden="1">целое</definedName>
    <definedName name="___s234" localSheetId="3" hidden="1">целое</definedName>
    <definedName name="___s234" localSheetId="4" hidden="1">целое</definedName>
    <definedName name="___s234" localSheetId="5" hidden="1">целое</definedName>
    <definedName name="___s234" localSheetId="2" hidden="1">целое</definedName>
    <definedName name="___s234" localSheetId="6" hidden="1">целое</definedName>
    <definedName name="___s234" localSheetId="1" hidden="1">целое</definedName>
    <definedName name="___s234" hidden="1">целое</definedName>
    <definedName name="___s34" localSheetId="3" hidden="1">целое</definedName>
    <definedName name="___s34" localSheetId="4" hidden="1">целое</definedName>
    <definedName name="___s34" localSheetId="5" hidden="1">целое</definedName>
    <definedName name="___s34" localSheetId="2" hidden="1">целое</definedName>
    <definedName name="___s34" localSheetId="6" hidden="1">целое</definedName>
    <definedName name="___s34" localSheetId="1" hidden="1">целое</definedName>
    <definedName name="___s34" hidden="1">целое</definedName>
    <definedName name="___s345" localSheetId="3" hidden="1">целое</definedName>
    <definedName name="___s345" localSheetId="4" hidden="1">целое</definedName>
    <definedName name="___s345" localSheetId="5" hidden="1">целое</definedName>
    <definedName name="___s345" localSheetId="2" hidden="1">целое</definedName>
    <definedName name="___s345" localSheetId="6" hidden="1">целое</definedName>
    <definedName name="___s345" localSheetId="1" hidden="1">целое</definedName>
    <definedName name="___s345" hidden="1">целое</definedName>
    <definedName name="___s35" localSheetId="3" hidden="1">целое</definedName>
    <definedName name="___s35" localSheetId="4" hidden="1">целое</definedName>
    <definedName name="___s35" localSheetId="5" hidden="1">целое</definedName>
    <definedName name="___s35" localSheetId="2" hidden="1">целое</definedName>
    <definedName name="___s35" localSheetId="6" hidden="1">целое</definedName>
    <definedName name="___s35" localSheetId="1" hidden="1">целое</definedName>
    <definedName name="___s35" hidden="1">целое</definedName>
    <definedName name="___s45" localSheetId="3" hidden="1">целое</definedName>
    <definedName name="___s45" localSheetId="4" hidden="1">целое</definedName>
    <definedName name="___s45" localSheetId="5" hidden="1">целое</definedName>
    <definedName name="___s45" localSheetId="2" hidden="1">целое</definedName>
    <definedName name="___s45" localSheetId="6" hidden="1">целое</definedName>
    <definedName name="___s45" localSheetId="1" hidden="1">целое</definedName>
    <definedName name="___s45" hidden="1">целое</definedName>
    <definedName name="___s4556" localSheetId="3" hidden="1">целое</definedName>
    <definedName name="___s4556" localSheetId="4" hidden="1">целое</definedName>
    <definedName name="___s4556" localSheetId="5" hidden="1">целое</definedName>
    <definedName name="___s4556" localSheetId="2" hidden="1">целое</definedName>
    <definedName name="___s4556" localSheetId="6" hidden="1">целое</definedName>
    <definedName name="___s4556" localSheetId="1" hidden="1">целое</definedName>
    <definedName name="___s4556" hidden="1">целое</definedName>
    <definedName name="___s56" localSheetId="3" hidden="1">целое</definedName>
    <definedName name="___s56" localSheetId="4" hidden="1">целое</definedName>
    <definedName name="___s56" localSheetId="5" hidden="1">целое</definedName>
    <definedName name="___s56" localSheetId="2" hidden="1">целое</definedName>
    <definedName name="___s56" localSheetId="6" hidden="1">целое</definedName>
    <definedName name="___s56" localSheetId="1" hidden="1">целое</definedName>
    <definedName name="___s56" hidden="1">целое</definedName>
    <definedName name="___s67" localSheetId="3" hidden="1">целое</definedName>
    <definedName name="___s67" localSheetId="4" hidden="1">целое</definedName>
    <definedName name="___s67" localSheetId="5" hidden="1">целое</definedName>
    <definedName name="___s67" localSheetId="2" hidden="1">целое</definedName>
    <definedName name="___s67" localSheetId="6" hidden="1">целое</definedName>
    <definedName name="___s67" localSheetId="1" hidden="1">целое</definedName>
    <definedName name="___s67" hidden="1">целое</definedName>
    <definedName name="___s78" localSheetId="3" hidden="1">целое</definedName>
    <definedName name="___s78" localSheetId="4" hidden="1">целое</definedName>
    <definedName name="___s78" localSheetId="5" hidden="1">целое</definedName>
    <definedName name="___s78" localSheetId="2" hidden="1">целое</definedName>
    <definedName name="___s78" localSheetId="6" hidden="1">целое</definedName>
    <definedName name="___s78" localSheetId="1" hidden="1">целое</definedName>
    <definedName name="___s78" hidden="1">целое</definedName>
    <definedName name="___s89" localSheetId="3" hidden="1">целое</definedName>
    <definedName name="___s89" localSheetId="4" hidden="1">целое</definedName>
    <definedName name="___s89" localSheetId="5" hidden="1">целое</definedName>
    <definedName name="___s89" localSheetId="2" hidden="1">целое</definedName>
    <definedName name="___s89" localSheetId="6" hidden="1">целое</definedName>
    <definedName name="___s89" localSheetId="1" hidden="1">целое</definedName>
    <definedName name="___s89" hidden="1">целое</definedName>
    <definedName name="___x66" localSheetId="3" hidden="1">целое</definedName>
    <definedName name="___x66" localSheetId="4" hidden="1">целое</definedName>
    <definedName name="___x66" localSheetId="5" hidden="1">целое</definedName>
    <definedName name="___x66" localSheetId="2" hidden="1">целое</definedName>
    <definedName name="___x66" localSheetId="6" hidden="1">целое</definedName>
    <definedName name="___x66" localSheetId="1" hidden="1">целое</definedName>
    <definedName name="___x66" hidden="1">целое</definedName>
    <definedName name="_n89" hidden="1">52</definedName>
    <definedName name="anscount" hidden="1">1</definedName>
    <definedName name="asdfg" hidden="1">52</definedName>
    <definedName name="ddd" hidden="1">1</definedName>
    <definedName name="grt" localSheetId="3" hidden="1">целое</definedName>
    <definedName name="grt" localSheetId="4" hidden="1">целое</definedName>
    <definedName name="grt" localSheetId="5" hidden="1">целое</definedName>
    <definedName name="grt" localSheetId="2" hidden="1">целое</definedName>
    <definedName name="grt" localSheetId="6" hidden="1">целое</definedName>
    <definedName name="grt" localSheetId="1" hidden="1">целое</definedName>
    <definedName name="grt" hidden="1">целое</definedName>
    <definedName name="hhh" localSheetId="3" hidden="1">целое</definedName>
    <definedName name="hhh" localSheetId="4" hidden="1">целое</definedName>
    <definedName name="hhh" localSheetId="5" hidden="1">целое</definedName>
    <definedName name="hhh" localSheetId="2" hidden="1">целое</definedName>
    <definedName name="hhh" localSheetId="6" hidden="1">целое</definedName>
    <definedName name="hhh" localSheetId="1" hidden="1">целое</definedName>
    <definedName name="hhh" hidden="1">целое</definedName>
    <definedName name="limcount" hidden="1">1</definedName>
    <definedName name="OpenSolver_ChosenSolver" localSheetId="3" hidden="1">CBC</definedName>
    <definedName name="OpenSolver_ChosenSolver" localSheetId="4" hidden="1">CBC</definedName>
    <definedName name="OpenSolver_ChosenSolver" localSheetId="5" hidden="1">CBC</definedName>
    <definedName name="OpenSolver_ChosenSolver" localSheetId="2" hidden="1">CBC</definedName>
    <definedName name="OpenSolver_ChosenSolver" localSheetId="6" hidden="1">CBC</definedName>
    <definedName name="OpenSolver_DualsNewSheet" localSheetId="3" hidden="1">0</definedName>
    <definedName name="OpenSolver_DualsNewSheet" localSheetId="4" hidden="1">0</definedName>
    <definedName name="OpenSolver_DualsNewSheet" localSheetId="5" hidden="1">0</definedName>
    <definedName name="OpenSolver_DualsNewSheet" localSheetId="2" hidden="1">0</definedName>
    <definedName name="OpenSolver_DualsNewSheet" localSheetId="6" hidden="1">0</definedName>
    <definedName name="OpenSolver_LinearityCheck" localSheetId="3" hidden="1">1</definedName>
    <definedName name="OpenSolver_LinearityCheck" localSheetId="4" hidden="1">1</definedName>
    <definedName name="OpenSolver_LinearityCheck" localSheetId="5" hidden="1">1</definedName>
    <definedName name="OpenSolver_LinearityCheck" localSheetId="2" hidden="1">1</definedName>
    <definedName name="OpenSolver_LinearityCheck" localSheetId="6" hidden="1">1</definedName>
    <definedName name="OpenSolver_UpdateSensitivity" localSheetId="3" hidden="1">1</definedName>
    <definedName name="OpenSolver_UpdateSensitivity" localSheetId="4" hidden="1">1</definedName>
    <definedName name="OpenSolver_UpdateSensitivity" localSheetId="5" hidden="1">1</definedName>
    <definedName name="OpenSolver_UpdateSensitivity" localSheetId="2" hidden="1">1</definedName>
    <definedName name="OpenSolver_UpdateSensitivity" localSheetId="6" hidden="1">1</definedName>
    <definedName name="sen" hidden="1">20</definedName>
    <definedName name="sencount" hidden="1">2</definedName>
    <definedName name="solver_adj" localSheetId="3" hidden="1">'+Мин Воды'!$F$28:$V$44</definedName>
    <definedName name="solver_adj" localSheetId="4" hidden="1">'-Армавир'!$F$28:$V$44</definedName>
    <definedName name="solver_adj" localSheetId="5" hidden="1">'Военно-Сухумская дорога'!$F$28:$V$44</definedName>
    <definedName name="solver_adj" localSheetId="2" hidden="1">маршрут!$F$28:$V$44</definedName>
    <definedName name="solver_adj" localSheetId="6" hidden="1">'маршрут TSP'!$E$28:$V$45,'маршрут TSP'!$W$50:$W$67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2" hidden="1">0.0001</definedName>
    <definedName name="solver_cvg" localSheetId="6" hidden="1">0.0001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drv" localSheetId="2" hidden="1">1</definedName>
    <definedName name="solver_drv" localSheetId="6" hidden="1">1</definedName>
    <definedName name="solver_eng" localSheetId="3" hidden="1">1</definedName>
    <definedName name="solver_eng" localSheetId="6" hidden="1">2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2" hidden="1">1</definedName>
    <definedName name="solver_est" localSheetId="6" hidden="1">1</definedName>
    <definedName name="solver_itr" localSheetId="3" hidden="1">2147483647</definedName>
    <definedName name="solver_itr" localSheetId="4" hidden="1">2147483647</definedName>
    <definedName name="solver_itr" localSheetId="5" hidden="1">2147483647</definedName>
    <definedName name="solver_itr" localSheetId="2" hidden="1">2147483647</definedName>
    <definedName name="solver_itr" localSheetId="6" hidden="1">2147483647</definedName>
    <definedName name="solver_lhs1" localSheetId="3" hidden="1">'+Мин Воды'!$W$37</definedName>
    <definedName name="solver_lhs1" localSheetId="4" hidden="1">'-Армавир'!$F$46:$U$46</definedName>
    <definedName name="solver_lhs1" localSheetId="5" hidden="1">'Военно-Сухумская дорога'!$F$46:$U$46</definedName>
    <definedName name="solver_lhs1" localSheetId="2" hidden="1">маршрут!$F$46:$U$46</definedName>
    <definedName name="solver_lhs1" localSheetId="6" hidden="1">'маршрут TSP'!$E$28:$V$45</definedName>
    <definedName name="solver_lhs2" localSheetId="3" hidden="1">'+Мин Воды'!$V$46</definedName>
    <definedName name="solver_lhs2" localSheetId="4" hidden="1">'-Армавир'!$W$28</definedName>
    <definedName name="solver_lhs2" localSheetId="5" hidden="1">'Военно-Сухумская дорога'!$W$28</definedName>
    <definedName name="solver_lhs2" localSheetId="2" hidden="1">маршрут!$W$28</definedName>
    <definedName name="solver_lhs2" localSheetId="6" hidden="1">'маршрут TSP'!$W$50:$W$67</definedName>
    <definedName name="solver_lhs3" localSheetId="3" hidden="1">'+Мин Воды'!$F$46:$U$46</definedName>
    <definedName name="solver_lhs3" localSheetId="4" hidden="1">'-Армавир'!$V$46</definedName>
    <definedName name="solver_lhs3" localSheetId="5" hidden="1">'Военно-Сухумская дорога'!$V$46</definedName>
    <definedName name="solver_lhs3" localSheetId="2" hidden="1">маршрут!$V$46</definedName>
    <definedName name="solver_lhs3" localSheetId="6" hidden="1">'маршрут TSP'!$E$51:$V$67</definedName>
    <definedName name="solver_lhs4" localSheetId="3" hidden="1">'+Мин Воды'!$W$28</definedName>
    <definedName name="solver_lhs4" localSheetId="4" hidden="1">'-Армавир'!$W$29</definedName>
    <definedName name="solver_lhs4" localSheetId="5" hidden="1">'Военно-Сухумская дорога'!$W$37</definedName>
    <definedName name="solver_lhs4" localSheetId="6" hidden="1">'маршрут TSP'!$W$28:$W$45</definedName>
    <definedName name="solver_lhs5" localSheetId="4" hidden="1">'-Армавир'!$W$32</definedName>
    <definedName name="solver_lhs5" localSheetId="6" hidden="1">'маршрут TSP'!$E$46:$V$46</definedName>
    <definedName name="solver_mip" localSheetId="6" hidden="1">2147483647</definedName>
    <definedName name="solver_mni" localSheetId="6" hidden="1">30</definedName>
    <definedName name="solver_mrt" localSheetId="6" hidden="1">0.075</definedName>
    <definedName name="solver_msl" localSheetId="6" hidden="1">2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2" hidden="1">1</definedName>
    <definedName name="solver_neg" localSheetId="6" hidden="1">1</definedName>
    <definedName name="solver_nod" localSheetId="6" hidden="1">2147483647</definedName>
    <definedName name="solver_num" localSheetId="3" hidden="1">4</definedName>
    <definedName name="solver_num" localSheetId="4" hidden="1">4</definedName>
    <definedName name="solver_num" localSheetId="5" hidden="1">3</definedName>
    <definedName name="solver_num" localSheetId="2" hidden="1">3</definedName>
    <definedName name="solver_num" localSheetId="6" hidden="1">5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2" hidden="1">1</definedName>
    <definedName name="solver_nwt" localSheetId="6" hidden="1">1</definedName>
    <definedName name="solver_opt" localSheetId="3" hidden="1">'+Мин Воды'!$W$24</definedName>
    <definedName name="solver_opt" localSheetId="4" hidden="1">'-Армавир'!$W$24</definedName>
    <definedName name="solver_opt" localSheetId="5" hidden="1">'Военно-Сухумская дорога'!$W$24</definedName>
    <definedName name="solver_opt" localSheetId="2" hidden="1">маршрут!$W$24</definedName>
    <definedName name="solver_opt" localSheetId="6" hidden="1">'маршрут TSP'!$W$24</definedName>
    <definedName name="solver_pre" localSheetId="6" hidden="1">0.000001</definedName>
    <definedName name="solver_rbv" localSheetId="6" hidden="1">1</definedName>
    <definedName name="solver_rel1" localSheetId="3" hidden="1">2</definedName>
    <definedName name="solver_rel1" localSheetId="4" hidden="1">2</definedName>
    <definedName name="solver_rel1" localSheetId="5" hidden="1">2</definedName>
    <definedName name="solver_rel1" localSheetId="2" hidden="1">2</definedName>
    <definedName name="solver_rel1" localSheetId="6" hidden="1">5</definedName>
    <definedName name="solver_rel2" localSheetId="3" hidden="1">2</definedName>
    <definedName name="solver_rel2" localSheetId="4" hidden="1">2</definedName>
    <definedName name="solver_rel2" localSheetId="5" hidden="1">2</definedName>
    <definedName name="solver_rel2" localSheetId="2" hidden="1">2</definedName>
    <definedName name="solver_rel2" localSheetId="6" hidden="1">4</definedName>
    <definedName name="solver_rel3" localSheetId="3" hidden="1">2</definedName>
    <definedName name="solver_rel3" localSheetId="4" hidden="1">2</definedName>
    <definedName name="solver_rel3" localSheetId="5" hidden="1">2</definedName>
    <definedName name="solver_rel3" localSheetId="2" hidden="1">2</definedName>
    <definedName name="solver_rel3" localSheetId="6" hidden="1">1</definedName>
    <definedName name="solver_rel4" localSheetId="3" hidden="1">2</definedName>
    <definedName name="solver_rel4" localSheetId="4" hidden="1">2</definedName>
    <definedName name="solver_rel4" localSheetId="5" hidden="1">2</definedName>
    <definedName name="solver_rel4" localSheetId="6" hidden="1">2</definedName>
    <definedName name="solver_rel5" localSheetId="4" hidden="1">2</definedName>
    <definedName name="solver_rel5" localSheetId="6" hidden="1">2</definedName>
    <definedName name="solver_rh700" localSheetId="3" hidden="1">целое</definedName>
    <definedName name="solver_rh700" localSheetId="4" hidden="1">целое</definedName>
    <definedName name="solver_rh700" localSheetId="5" hidden="1">целое</definedName>
    <definedName name="solver_rh700" localSheetId="2" hidden="1">целое</definedName>
    <definedName name="solver_rh700" localSheetId="6" hidden="1">целое</definedName>
    <definedName name="solver_rh700" localSheetId="1" hidden="1">целое</definedName>
    <definedName name="solver_rh700" hidden="1">целое</definedName>
    <definedName name="solver_rhs1" localSheetId="3" hidden="1">1</definedName>
    <definedName name="solver_rhs1" localSheetId="4" hidden="1">'-Армавир'!$F$47:$U$47</definedName>
    <definedName name="solver_rhs1" localSheetId="5" hidden="1">'Военно-Сухумская дорога'!$F$47:$U$47</definedName>
    <definedName name="solver_rhs1" localSheetId="2" hidden="1">маршрут!$F$47:$U$47</definedName>
    <definedName name="solver_rhs1" localSheetId="6" hidden="1">binary</definedName>
    <definedName name="solver_rhs107" localSheetId="3" hidden="1">целое</definedName>
    <definedName name="solver_rhs107" localSheetId="4" hidden="1">целое</definedName>
    <definedName name="solver_rhs107" localSheetId="5" hidden="1">целое</definedName>
    <definedName name="solver_rhs107" localSheetId="2" hidden="1">целое</definedName>
    <definedName name="solver_rhs107" localSheetId="6" hidden="1">целое</definedName>
    <definedName name="solver_rhs107" localSheetId="1" hidden="1">целое</definedName>
    <definedName name="solver_rhs107" hidden="1">целое</definedName>
    <definedName name="solver_rhs1077" localSheetId="3" hidden="1">целое</definedName>
    <definedName name="solver_rhs1077" localSheetId="4" hidden="1">целое</definedName>
    <definedName name="solver_rhs1077" localSheetId="5" hidden="1">целое</definedName>
    <definedName name="solver_rhs1077" localSheetId="2" hidden="1">целое</definedName>
    <definedName name="solver_rhs1077" localSheetId="6" hidden="1">целое</definedName>
    <definedName name="solver_rhs1077" localSheetId="1" hidden="1">целое</definedName>
    <definedName name="solver_rhs1077" hidden="1">целое</definedName>
    <definedName name="solver_rhs2" localSheetId="3" hidden="1">1</definedName>
    <definedName name="solver_rhs2" localSheetId="4" hidden="1">1</definedName>
    <definedName name="solver_rhs2" localSheetId="5" hidden="1">1</definedName>
    <definedName name="solver_rhs2" localSheetId="2" hidden="1">1</definedName>
    <definedName name="solver_rhs2" localSheetId="6" hidden="1">integer</definedName>
    <definedName name="solver_rhs3" localSheetId="3" hidden="1">'+Мин Воды'!$F$47:$U$47</definedName>
    <definedName name="solver_rhs3" localSheetId="4" hidden="1">1</definedName>
    <definedName name="solver_rhs3" localSheetId="5" hidden="1">1</definedName>
    <definedName name="solver_rhs3" localSheetId="2" hidden="1">1</definedName>
    <definedName name="solver_rhs3" localSheetId="6" hidden="1">'маршрут TSP'!$Y$48</definedName>
    <definedName name="solver_rhs4" localSheetId="3" hidden="1">1</definedName>
    <definedName name="solver_rhs4" localSheetId="4" hidden="1">0</definedName>
    <definedName name="solver_rhs4" localSheetId="5" hidden="1">1</definedName>
    <definedName name="solver_rhs4" localSheetId="6" hidden="1">'маршрут TSP'!$X$28:$X$45</definedName>
    <definedName name="solver_rhs5" localSheetId="4" hidden="1">1</definedName>
    <definedName name="solver_rhs5" localSheetId="6" hidden="1">'маршрут TSP'!$E$47:$V$47</definedName>
    <definedName name="solver_rhs7" localSheetId="3" hidden="1">целое</definedName>
    <definedName name="solver_rhs7" localSheetId="4" hidden="1">целое</definedName>
    <definedName name="solver_rhs7" localSheetId="5" hidden="1">целое</definedName>
    <definedName name="solver_rhs7" localSheetId="2" hidden="1">целое</definedName>
    <definedName name="solver_rhs7" localSheetId="6" hidden="1">целое</definedName>
    <definedName name="solver_rhs7" localSheetId="1" hidden="1">целое</definedName>
    <definedName name="solver_rhs7" hidden="1">целое</definedName>
    <definedName name="solver_rhs70" localSheetId="3" hidden="1">целое</definedName>
    <definedName name="solver_rhs70" localSheetId="4" hidden="1">целое</definedName>
    <definedName name="solver_rhs70" localSheetId="5" hidden="1">целое</definedName>
    <definedName name="solver_rhs70" localSheetId="2" hidden="1">целое</definedName>
    <definedName name="solver_rhs70" localSheetId="6" hidden="1">целое</definedName>
    <definedName name="solver_rhs70" localSheetId="1" hidden="1">целое</definedName>
    <definedName name="solver_rhs70" hidden="1">целое</definedName>
    <definedName name="solver_rhs71" localSheetId="3" hidden="1">целое</definedName>
    <definedName name="solver_rhs71" localSheetId="4" hidden="1">целое</definedName>
    <definedName name="solver_rhs71" localSheetId="5" hidden="1">целое</definedName>
    <definedName name="solver_rhs71" localSheetId="2" hidden="1">целое</definedName>
    <definedName name="solver_rhs71" localSheetId="6" hidden="1">целое</definedName>
    <definedName name="solver_rhs71" localSheetId="1" hidden="1">целое</definedName>
    <definedName name="solver_rhs71" hidden="1">целое</definedName>
    <definedName name="solver_rlx" localSheetId="3" hidden="1">2</definedName>
    <definedName name="solver_rlx" localSheetId="4" hidden="1">2</definedName>
    <definedName name="solver_rlx" localSheetId="5" hidden="1">2</definedName>
    <definedName name="solver_rlx" localSheetId="2" hidden="1">2</definedName>
    <definedName name="solver_rlx" localSheetId="6" hidden="1">2</definedName>
    <definedName name="solver_rsd" localSheetId="6" hidden="1">0</definedName>
    <definedName name="solver_scl" localSheetId="3" hidden="1">2</definedName>
    <definedName name="solver_scl" localSheetId="4" hidden="1">2</definedName>
    <definedName name="solver_scl" localSheetId="5" hidden="1">2</definedName>
    <definedName name="solver_scl" localSheetId="2" hidden="1">2</definedName>
    <definedName name="solver_scl" localSheetId="6" hidden="1">1</definedName>
    <definedName name="solver_sho" localSheetId="3" hidden="1">0</definedName>
    <definedName name="solver_sho" localSheetId="4" hidden="1">0</definedName>
    <definedName name="solver_sho" localSheetId="5" hidden="1">0</definedName>
    <definedName name="solver_sho" localSheetId="2" hidden="1">0</definedName>
    <definedName name="solver_sho" localSheetId="6" hidden="1">0</definedName>
    <definedName name="solver_ssz" localSheetId="6" hidden="1">100</definedName>
    <definedName name="solver_tim" localSheetId="3" hidden="1">2147483647</definedName>
    <definedName name="solver_tim" localSheetId="4" hidden="1">2147483647</definedName>
    <definedName name="solver_tim" localSheetId="5" hidden="1">2147483647</definedName>
    <definedName name="solver_tim" localSheetId="2" hidden="1">2147483647</definedName>
    <definedName name="solver_tim" localSheetId="6" hidden="1">2147483647</definedName>
    <definedName name="solver_tol" localSheetId="3" hidden="1">0.05</definedName>
    <definedName name="solver_tol" localSheetId="4" hidden="1">0.05</definedName>
    <definedName name="solver_tol" localSheetId="5" hidden="1">0.05</definedName>
    <definedName name="solver_tol" localSheetId="2" hidden="1">0.05</definedName>
    <definedName name="solver_tol" localSheetId="6" hidden="1">0.05</definedName>
    <definedName name="solver_typ" localSheetId="3" hidden="1">2</definedName>
    <definedName name="solver_typ" localSheetId="4" hidden="1">2</definedName>
    <definedName name="solver_typ" localSheetId="5" hidden="1">2</definedName>
    <definedName name="solver_typ" localSheetId="2" hidden="1">2</definedName>
    <definedName name="solver_typ" localSheetId="6" hidden="1">2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2" hidden="1">0</definedName>
    <definedName name="solver_val" localSheetId="6" hidden="1">0</definedName>
    <definedName name="solver_ver" localSheetId="3" hidden="1">3</definedName>
    <definedName name="solver_ver" localSheetId="6" hidden="1">3</definedName>
    <definedName name="wefw" localSheetId="3" hidden="1">целое</definedName>
    <definedName name="wefw" localSheetId="4" hidden="1">целое</definedName>
    <definedName name="wefw" localSheetId="5" hidden="1">целое</definedName>
    <definedName name="wefw" localSheetId="2" hidden="1">целое</definedName>
    <definedName name="wefw" localSheetId="6" hidden="1">целое</definedName>
    <definedName name="wefw" localSheetId="1" hidden="1">целое</definedName>
    <definedName name="wefw" hidden="1">целое</definedName>
    <definedName name="wfeff" localSheetId="3" hidden="1">целое</definedName>
    <definedName name="wfeff" localSheetId="4" hidden="1">целое</definedName>
    <definedName name="wfeff" localSheetId="5" hidden="1">целое</definedName>
    <definedName name="wfeff" localSheetId="2" hidden="1">целое</definedName>
    <definedName name="wfeff" localSheetId="6" hidden="1">целое</definedName>
    <definedName name="wfeff" localSheetId="1" hidden="1">целое</definedName>
    <definedName name="wfeff" hidden="1">целое</definedName>
    <definedName name="апр" localSheetId="3" hidden="1">целое</definedName>
    <definedName name="апр" localSheetId="4" hidden="1">целое</definedName>
    <definedName name="апр" localSheetId="5" hidden="1">целое</definedName>
    <definedName name="апр" localSheetId="2" hidden="1">целое</definedName>
    <definedName name="апр" localSheetId="6" hidden="1">целое</definedName>
    <definedName name="апр" localSheetId="1" hidden="1">целое</definedName>
    <definedName name="апр" hidden="1">целое</definedName>
    <definedName name="еее" localSheetId="3" hidden="1">целое</definedName>
    <definedName name="еее" localSheetId="4" hidden="1">целое</definedName>
    <definedName name="еее" localSheetId="5" hidden="1">целое</definedName>
    <definedName name="еее" localSheetId="2" hidden="1">целое</definedName>
    <definedName name="еее" localSheetId="6" hidden="1">целое</definedName>
    <definedName name="еее" localSheetId="1" hidden="1">целое</definedName>
    <definedName name="еее" hidden="1">целое</definedName>
    <definedName name="енг" localSheetId="3" hidden="1">целое</definedName>
    <definedName name="енг" localSheetId="4" hidden="1">целое</definedName>
    <definedName name="енг" localSheetId="5" hidden="1">целое</definedName>
    <definedName name="енг" localSheetId="2" hidden="1">целое</definedName>
    <definedName name="енг" localSheetId="6" hidden="1">целое</definedName>
    <definedName name="енг" localSheetId="1" hidden="1">целое</definedName>
    <definedName name="енг" hidden="1">целое</definedName>
    <definedName name="лдщ" localSheetId="3" hidden="1">целое</definedName>
    <definedName name="лдщ" localSheetId="4" hidden="1">целое</definedName>
    <definedName name="лдщ" localSheetId="5" hidden="1">целое</definedName>
    <definedName name="лдщ" localSheetId="2" hidden="1">целое</definedName>
    <definedName name="лдщ" localSheetId="6" hidden="1">целое</definedName>
    <definedName name="лдщ" localSheetId="1" hidden="1">целое</definedName>
    <definedName name="лдщ" hidden="1">целое</definedName>
    <definedName name="ссс" localSheetId="3" hidden="1">целое</definedName>
    <definedName name="ссс" localSheetId="4" hidden="1">целое</definedName>
    <definedName name="ссс" localSheetId="5" hidden="1">целое</definedName>
    <definedName name="ссс" localSheetId="2" hidden="1">целое</definedName>
    <definedName name="ссс" localSheetId="6" hidden="1">целое</definedName>
    <definedName name="ссс" localSheetId="1" hidden="1">целое</definedName>
    <definedName name="ссс" hidden="1">целое</definedName>
    <definedName name="фис" localSheetId="3" hidden="1">целое</definedName>
    <definedName name="фис" localSheetId="4" hidden="1">целое</definedName>
    <definedName name="фис" localSheetId="5" hidden="1">целое</definedName>
    <definedName name="фис" localSheetId="2" hidden="1">целое</definedName>
    <definedName name="фис" localSheetId="6" hidden="1">целое</definedName>
    <definedName name="фис" localSheetId="1" hidden="1">целое</definedName>
    <definedName name="фис" hidden="1">целое</definedName>
    <definedName name="ццц" localSheetId="3" hidden="1">целое</definedName>
    <definedName name="ццц" localSheetId="4" hidden="1">целое</definedName>
    <definedName name="ццц" localSheetId="5" hidden="1">целое</definedName>
    <definedName name="ццц" localSheetId="2" hidden="1">целое</definedName>
    <definedName name="ццц" localSheetId="6" hidden="1">целое</definedName>
    <definedName name="ццц" localSheetId="1" hidden="1">целое</definedName>
    <definedName name="ццц" hidden="1">целое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34" i="22" l="1"/>
  <c r="W35" i="22"/>
  <c r="W36" i="22"/>
  <c r="W37" i="22"/>
  <c r="W38" i="22"/>
  <c r="V46" i="22"/>
  <c r="U46" i="22"/>
  <c r="T46" i="22"/>
  <c r="S46" i="22"/>
  <c r="R46" i="22"/>
  <c r="Q46" i="22"/>
  <c r="P46" i="22"/>
  <c r="O46" i="22"/>
  <c r="N46" i="22"/>
  <c r="M46" i="22"/>
  <c r="L46" i="22"/>
  <c r="K46" i="22"/>
  <c r="J46" i="22"/>
  <c r="I46" i="22"/>
  <c r="H46" i="22"/>
  <c r="G46" i="22"/>
  <c r="F46" i="22"/>
  <c r="D45" i="22"/>
  <c r="W44" i="22"/>
  <c r="D44" i="22"/>
  <c r="W43" i="22"/>
  <c r="D43" i="22"/>
  <c r="W42" i="22"/>
  <c r="D42" i="22"/>
  <c r="W41" i="22"/>
  <c r="D41" i="22"/>
  <c r="W40" i="22"/>
  <c r="D40" i="22"/>
  <c r="W39" i="22"/>
  <c r="D39" i="22"/>
  <c r="D38" i="22"/>
  <c r="D37" i="22"/>
  <c r="D36" i="22"/>
  <c r="D35" i="22"/>
  <c r="D34" i="22"/>
  <c r="W33" i="22"/>
  <c r="D33" i="22"/>
  <c r="W32" i="22"/>
  <c r="D32" i="22"/>
  <c r="W31" i="22"/>
  <c r="D31" i="22"/>
  <c r="W30" i="22"/>
  <c r="D30" i="22"/>
  <c r="AD29" i="22"/>
  <c r="AD30" i="22" s="1"/>
  <c r="W29" i="22"/>
  <c r="D29" i="22"/>
  <c r="AC28" i="22"/>
  <c r="AB28" i="22"/>
  <c r="AA28" i="22"/>
  <c r="W28" i="22"/>
  <c r="D28" i="22"/>
  <c r="V27" i="22"/>
  <c r="U27" i="22"/>
  <c r="T27" i="22"/>
  <c r="S27" i="22"/>
  <c r="R27" i="22"/>
  <c r="Q27" i="22"/>
  <c r="P27" i="22"/>
  <c r="O27" i="22"/>
  <c r="N27" i="22"/>
  <c r="M27" i="22"/>
  <c r="L27" i="22"/>
  <c r="K27" i="22"/>
  <c r="J27" i="22"/>
  <c r="I27" i="22"/>
  <c r="H27" i="22"/>
  <c r="G27" i="22"/>
  <c r="F27" i="22"/>
  <c r="E27" i="22"/>
  <c r="W24" i="22"/>
  <c r="W37" i="21"/>
  <c r="W38" i="21"/>
  <c r="V46" i="21"/>
  <c r="U46" i="21"/>
  <c r="T46" i="21"/>
  <c r="S46" i="21"/>
  <c r="R46" i="21"/>
  <c r="Q46" i="21"/>
  <c r="P46" i="21"/>
  <c r="O46" i="21"/>
  <c r="N46" i="21"/>
  <c r="M46" i="21"/>
  <c r="L46" i="21"/>
  <c r="K46" i="21"/>
  <c r="J46" i="21"/>
  <c r="I46" i="21"/>
  <c r="H46" i="21"/>
  <c r="G46" i="21"/>
  <c r="F46" i="21"/>
  <c r="D45" i="21"/>
  <c r="W44" i="21"/>
  <c r="D44" i="21"/>
  <c r="W43" i="21"/>
  <c r="D43" i="21"/>
  <c r="W42" i="21"/>
  <c r="D42" i="21"/>
  <c r="W41" i="21"/>
  <c r="D41" i="21"/>
  <c r="W40" i="21"/>
  <c r="D40" i="21"/>
  <c r="W39" i="21"/>
  <c r="D39" i="21"/>
  <c r="D38" i="21"/>
  <c r="D37" i="21"/>
  <c r="W36" i="21"/>
  <c r="D36" i="21"/>
  <c r="W35" i="21"/>
  <c r="D35" i="21"/>
  <c r="W34" i="21"/>
  <c r="D34" i="21"/>
  <c r="W33" i="21"/>
  <c r="D33" i="21"/>
  <c r="W32" i="21"/>
  <c r="D32" i="21"/>
  <c r="W31" i="21"/>
  <c r="D31" i="21"/>
  <c r="W30" i="21"/>
  <c r="D30" i="21"/>
  <c r="AD29" i="21"/>
  <c r="AD30" i="21" s="1"/>
  <c r="W29" i="21"/>
  <c r="D29" i="21"/>
  <c r="AC28" i="21"/>
  <c r="AB28" i="21"/>
  <c r="AA28" i="21"/>
  <c r="W28" i="21"/>
  <c r="D28" i="21"/>
  <c r="V27" i="21"/>
  <c r="U27" i="21"/>
  <c r="T27" i="21"/>
  <c r="S27" i="21"/>
  <c r="R27" i="21"/>
  <c r="Q27" i="21"/>
  <c r="P27" i="21"/>
  <c r="O27" i="21"/>
  <c r="N27" i="21"/>
  <c r="M27" i="21"/>
  <c r="L27" i="21"/>
  <c r="K27" i="21"/>
  <c r="J27" i="21"/>
  <c r="I27" i="21"/>
  <c r="H27" i="21"/>
  <c r="G27" i="21"/>
  <c r="F27" i="21"/>
  <c r="E27" i="21"/>
  <c r="W24" i="21"/>
  <c r="V46" i="20"/>
  <c r="U46" i="20"/>
  <c r="T46" i="20"/>
  <c r="S46" i="20"/>
  <c r="R46" i="20"/>
  <c r="Q46" i="20"/>
  <c r="P46" i="20"/>
  <c r="O46" i="20"/>
  <c r="N46" i="20"/>
  <c r="M46" i="20"/>
  <c r="L46" i="20"/>
  <c r="K46" i="20"/>
  <c r="J46" i="20"/>
  <c r="I46" i="20"/>
  <c r="H46" i="20"/>
  <c r="G46" i="20"/>
  <c r="F46" i="20"/>
  <c r="D45" i="20"/>
  <c r="W44" i="20"/>
  <c r="D44" i="20"/>
  <c r="W43" i="20"/>
  <c r="D43" i="20"/>
  <c r="W42" i="20"/>
  <c r="D42" i="20"/>
  <c r="W41" i="20"/>
  <c r="D41" i="20"/>
  <c r="W40" i="20"/>
  <c r="D40" i="20"/>
  <c r="W39" i="20"/>
  <c r="D39" i="20"/>
  <c r="W38" i="20"/>
  <c r="D38" i="20"/>
  <c r="W37" i="20"/>
  <c r="D37" i="20"/>
  <c r="W36" i="20"/>
  <c r="D36" i="20"/>
  <c r="W35" i="20"/>
  <c r="D35" i="20"/>
  <c r="W34" i="20"/>
  <c r="D34" i="20"/>
  <c r="W33" i="20"/>
  <c r="D33" i="20"/>
  <c r="W32" i="20"/>
  <c r="D32" i="20"/>
  <c r="W31" i="20"/>
  <c r="D31" i="20"/>
  <c r="W30" i="20"/>
  <c r="D30" i="20"/>
  <c r="AD29" i="20"/>
  <c r="AD30" i="20" s="1"/>
  <c r="W29" i="20"/>
  <c r="D29" i="20"/>
  <c r="AC28" i="20"/>
  <c r="AB28" i="20"/>
  <c r="AA28" i="20"/>
  <c r="W28" i="20"/>
  <c r="D28" i="20"/>
  <c r="V27" i="20"/>
  <c r="U27" i="20"/>
  <c r="T27" i="20"/>
  <c r="S27" i="20"/>
  <c r="R27" i="20"/>
  <c r="Q27" i="20"/>
  <c r="P27" i="20"/>
  <c r="O27" i="20"/>
  <c r="N27" i="20"/>
  <c r="M27" i="20"/>
  <c r="L27" i="20"/>
  <c r="K27" i="20"/>
  <c r="J27" i="20"/>
  <c r="I27" i="20"/>
  <c r="H27" i="20"/>
  <c r="G27" i="20"/>
  <c r="F27" i="20"/>
  <c r="E27" i="20"/>
  <c r="W24" i="20"/>
  <c r="W24" i="17"/>
  <c r="V46" i="17"/>
  <c r="W28" i="17"/>
  <c r="W30" i="17"/>
  <c r="W31" i="17"/>
  <c r="W32" i="17"/>
  <c r="W33" i="17"/>
  <c r="W34" i="17"/>
  <c r="W35" i="17"/>
  <c r="W36" i="17"/>
  <c r="W37" i="17"/>
  <c r="W38" i="17"/>
  <c r="W39" i="17"/>
  <c r="W40" i="17"/>
  <c r="W41" i="17"/>
  <c r="W42" i="17"/>
  <c r="W43" i="17"/>
  <c r="W44" i="17"/>
  <c r="W29" i="17"/>
  <c r="AD29" i="17"/>
  <c r="AD30" i="17" s="1"/>
  <c r="AC28" i="17"/>
  <c r="AB28" i="17"/>
  <c r="AA28" i="17"/>
  <c r="U46" i="17"/>
  <c r="T46" i="17"/>
  <c r="S46" i="17"/>
  <c r="R46" i="17"/>
  <c r="Q46" i="17"/>
  <c r="P46" i="17"/>
  <c r="O46" i="17"/>
  <c r="N46" i="17"/>
  <c r="M46" i="17"/>
  <c r="L46" i="17"/>
  <c r="K46" i="17"/>
  <c r="J46" i="17"/>
  <c r="I46" i="17"/>
  <c r="H46" i="17"/>
  <c r="G46" i="17"/>
  <c r="F46" i="17"/>
  <c r="D45" i="17"/>
  <c r="D44" i="17"/>
  <c r="D43" i="17"/>
  <c r="D42" i="17"/>
  <c r="D41" i="17"/>
  <c r="D40" i="17"/>
  <c r="D39" i="17"/>
  <c r="D38" i="17"/>
  <c r="D37" i="17"/>
  <c r="D36" i="17"/>
  <c r="D35" i="17"/>
  <c r="D34" i="17"/>
  <c r="D33" i="17"/>
  <c r="D32" i="17"/>
  <c r="D31" i="17"/>
  <c r="D30" i="17"/>
  <c r="D29" i="17"/>
  <c r="D28" i="17"/>
  <c r="V27" i="17"/>
  <c r="U27" i="17"/>
  <c r="T27" i="17"/>
  <c r="S27" i="17"/>
  <c r="R27" i="17"/>
  <c r="Q27" i="17"/>
  <c r="P27" i="17"/>
  <c r="O27" i="17"/>
  <c r="N27" i="17"/>
  <c r="M27" i="17"/>
  <c r="L27" i="17"/>
  <c r="K27" i="17"/>
  <c r="J27" i="17"/>
  <c r="I27" i="17"/>
  <c r="H27" i="17"/>
  <c r="G27" i="17"/>
  <c r="F27" i="17"/>
  <c r="E27" i="17"/>
  <c r="D63" i="7"/>
  <c r="D64" i="7"/>
  <c r="D65" i="7"/>
  <c r="D66" i="7"/>
  <c r="D67" i="7"/>
  <c r="E68" i="7" a="1"/>
  <c r="V68" i="7" s="1"/>
  <c r="AD51" i="7"/>
  <c r="AC51" i="7" s="1"/>
  <c r="AC50" i="7"/>
  <c r="AB50" i="7"/>
  <c r="AA50" i="7"/>
  <c r="U49" i="7"/>
  <c r="S49" i="7"/>
  <c r="Y48" i="7"/>
  <c r="E47" i="7" a="1"/>
  <c r="U47" i="7" s="1"/>
  <c r="V46" i="7"/>
  <c r="U46" i="7"/>
  <c r="T46" i="7"/>
  <c r="S46" i="7"/>
  <c r="R46" i="7"/>
  <c r="Q46" i="7"/>
  <c r="P46" i="7"/>
  <c r="O46" i="7"/>
  <c r="N46" i="7"/>
  <c r="M46" i="7"/>
  <c r="L46" i="7"/>
  <c r="K46" i="7"/>
  <c r="J46" i="7"/>
  <c r="I46" i="7"/>
  <c r="H46" i="7"/>
  <c r="G46" i="7"/>
  <c r="F46" i="7"/>
  <c r="E46" i="7"/>
  <c r="W45" i="7"/>
  <c r="D45" i="7"/>
  <c r="W44" i="7"/>
  <c r="D44" i="7"/>
  <c r="W43" i="7"/>
  <c r="D43" i="7"/>
  <c r="W42" i="7"/>
  <c r="D42" i="7"/>
  <c r="W41" i="7"/>
  <c r="D41" i="7"/>
  <c r="W40" i="7"/>
  <c r="D40" i="7"/>
  <c r="D62" i="7" s="1"/>
  <c r="W39" i="7"/>
  <c r="D39" i="7"/>
  <c r="D61" i="7" s="1"/>
  <c r="W38" i="7"/>
  <c r="D38" i="7"/>
  <c r="D60" i="7" s="1"/>
  <c r="W37" i="7"/>
  <c r="D37" i="7"/>
  <c r="D59" i="7" s="1"/>
  <c r="W36" i="7"/>
  <c r="D36" i="7"/>
  <c r="D58" i="7" s="1"/>
  <c r="W35" i="7"/>
  <c r="D35" i="7"/>
  <c r="D57" i="7" s="1"/>
  <c r="W34" i="7"/>
  <c r="D34" i="7"/>
  <c r="D56" i="7" s="1"/>
  <c r="W33" i="7"/>
  <c r="D33" i="7"/>
  <c r="D55" i="7" s="1"/>
  <c r="W32" i="7"/>
  <c r="D32" i="7"/>
  <c r="D54" i="7" s="1"/>
  <c r="W31" i="7"/>
  <c r="D31" i="7"/>
  <c r="D53" i="7" s="1"/>
  <c r="W30" i="7"/>
  <c r="D30" i="7"/>
  <c r="D52" i="7" s="1"/>
  <c r="W29" i="7"/>
  <c r="D29" i="7"/>
  <c r="D51" i="7" s="1"/>
  <c r="W28" i="7"/>
  <c r="D28" i="7"/>
  <c r="D50" i="7" s="1"/>
  <c r="V27" i="7"/>
  <c r="V49" i="7" s="1"/>
  <c r="U27" i="7"/>
  <c r="T27" i="7"/>
  <c r="T49" i="7" s="1"/>
  <c r="S27" i="7"/>
  <c r="R27" i="7"/>
  <c r="R49" i="7" s="1"/>
  <c r="Q27" i="7"/>
  <c r="Q49" i="7" s="1"/>
  <c r="P27" i="7"/>
  <c r="P49" i="7" s="1"/>
  <c r="O27" i="7"/>
  <c r="O49" i="7" s="1"/>
  <c r="N27" i="7"/>
  <c r="N49" i="7" s="1"/>
  <c r="M27" i="7"/>
  <c r="M49" i="7" s="1"/>
  <c r="L27" i="7"/>
  <c r="L49" i="7" s="1"/>
  <c r="K27" i="7"/>
  <c r="K49" i="7" s="1"/>
  <c r="J27" i="7"/>
  <c r="J49" i="7" s="1"/>
  <c r="I27" i="7"/>
  <c r="I49" i="7" s="1"/>
  <c r="H27" i="7"/>
  <c r="H49" i="7" s="1"/>
  <c r="G27" i="7"/>
  <c r="G49" i="7" s="1"/>
  <c r="F27" i="7"/>
  <c r="F49" i="7" s="1"/>
  <c r="E27" i="7"/>
  <c r="E49" i="7" s="1"/>
  <c r="W23" i="7"/>
  <c r="W22" i="7"/>
  <c r="W21" i="7"/>
  <c r="W20" i="7"/>
  <c r="W19" i="7"/>
  <c r="W18" i="7"/>
  <c r="W17" i="7"/>
  <c r="W16" i="7"/>
  <c r="W15" i="7"/>
  <c r="W14" i="7"/>
  <c r="W13" i="7"/>
  <c r="W12" i="7"/>
  <c r="W11" i="7"/>
  <c r="W10" i="7"/>
  <c r="W9" i="7"/>
  <c r="W8" i="7"/>
  <c r="W7" i="7"/>
  <c r="W6" i="7"/>
  <c r="AB29" i="20" l="1"/>
  <c r="F47" i="22" a="1"/>
  <c r="T47" i="22" s="1"/>
  <c r="AD31" i="22"/>
  <c r="AC30" i="22"/>
  <c r="AB30" i="22"/>
  <c r="AA30" i="22"/>
  <c r="AA29" i="22"/>
  <c r="AB29" i="22"/>
  <c r="AC29" i="22"/>
  <c r="F47" i="21" a="1"/>
  <c r="T47" i="21" s="1"/>
  <c r="AD31" i="21"/>
  <c r="AC30" i="21"/>
  <c r="AB30" i="21"/>
  <c r="AA30" i="21"/>
  <c r="AA29" i="21"/>
  <c r="AB29" i="21"/>
  <c r="AC29" i="21"/>
  <c r="F47" i="20" a="1"/>
  <c r="T47" i="20" s="1"/>
  <c r="AD31" i="20"/>
  <c r="AC30" i="20"/>
  <c r="AB30" i="20"/>
  <c r="AA30" i="20"/>
  <c r="AA29" i="20"/>
  <c r="AC29" i="20"/>
  <c r="F47" i="17" a="1"/>
  <c r="S47" i="17" s="1"/>
  <c r="AD31" i="17"/>
  <c r="AC30" i="17"/>
  <c r="AA30" i="17"/>
  <c r="AB30" i="17"/>
  <c r="AA29" i="17"/>
  <c r="AB29" i="17"/>
  <c r="AC29" i="17"/>
  <c r="I68" i="7"/>
  <c r="I67" i="7" s="1"/>
  <c r="L68" i="7"/>
  <c r="L51" i="7" s="1"/>
  <c r="O68" i="7"/>
  <c r="O67" i="7" s="1"/>
  <c r="E68" i="7"/>
  <c r="E62" i="7" s="1"/>
  <c r="Q68" i="7"/>
  <c r="Q64" i="7" s="1"/>
  <c r="G68" i="7"/>
  <c r="G67" i="7" s="1"/>
  <c r="S68" i="7"/>
  <c r="S67" i="7" s="1"/>
  <c r="H68" i="7"/>
  <c r="H51" i="7" s="1"/>
  <c r="U68" i="7"/>
  <c r="U67" i="7" s="1"/>
  <c r="N68" i="7"/>
  <c r="K68" i="7"/>
  <c r="R68" i="7"/>
  <c r="F68" i="7"/>
  <c r="M68" i="7"/>
  <c r="M67" i="7" s="1"/>
  <c r="T68" i="7"/>
  <c r="W24" i="7"/>
  <c r="V67" i="7"/>
  <c r="V66" i="7"/>
  <c r="V65" i="7"/>
  <c r="V64" i="7"/>
  <c r="V63" i="7"/>
  <c r="V62" i="7"/>
  <c r="V61" i="7"/>
  <c r="V60" i="7"/>
  <c r="V59" i="7"/>
  <c r="V58" i="7"/>
  <c r="V57" i="7"/>
  <c r="V56" i="7"/>
  <c r="V55" i="7"/>
  <c r="V54" i="7"/>
  <c r="V53" i="7"/>
  <c r="V52" i="7"/>
  <c r="V51" i="7"/>
  <c r="J47" i="7"/>
  <c r="P47" i="7"/>
  <c r="V47" i="7"/>
  <c r="AD52" i="7"/>
  <c r="E47" i="7"/>
  <c r="K47" i="7"/>
  <c r="Q47" i="7"/>
  <c r="J68" i="7"/>
  <c r="P68" i="7"/>
  <c r="F47" i="7"/>
  <c r="L47" i="7"/>
  <c r="R47" i="7"/>
  <c r="G47" i="7"/>
  <c r="M47" i="7"/>
  <c r="S47" i="7"/>
  <c r="AA51" i="7"/>
  <c r="H47" i="7"/>
  <c r="N47" i="7"/>
  <c r="T47" i="7"/>
  <c r="AB51" i="7"/>
  <c r="I47" i="7"/>
  <c r="O47" i="7"/>
  <c r="G47" i="22" l="1"/>
  <c r="U47" i="22"/>
  <c r="M47" i="22"/>
  <c r="O47" i="22"/>
  <c r="F47" i="22"/>
  <c r="P47" i="22"/>
  <c r="S47" i="22"/>
  <c r="K47" i="22"/>
  <c r="H47" i="22"/>
  <c r="Q47" i="22"/>
  <c r="I47" i="22"/>
  <c r="L47" i="22"/>
  <c r="N47" i="22"/>
  <c r="J47" i="22"/>
  <c r="R47" i="22"/>
  <c r="AD32" i="22"/>
  <c r="AC31" i="22"/>
  <c r="AB31" i="22"/>
  <c r="AA31" i="22"/>
  <c r="L47" i="21"/>
  <c r="M47" i="21"/>
  <c r="R47" i="21"/>
  <c r="H47" i="21"/>
  <c r="I47" i="21"/>
  <c r="F47" i="21"/>
  <c r="O47" i="21"/>
  <c r="Q47" i="21"/>
  <c r="S47" i="21"/>
  <c r="G47" i="21"/>
  <c r="U47" i="21"/>
  <c r="J47" i="21"/>
  <c r="N47" i="21"/>
  <c r="K47" i="21"/>
  <c r="P47" i="21"/>
  <c r="AD32" i="21"/>
  <c r="AC31" i="21"/>
  <c r="AB31" i="21"/>
  <c r="AA31" i="21"/>
  <c r="I47" i="20"/>
  <c r="O47" i="20"/>
  <c r="U47" i="20"/>
  <c r="H47" i="20"/>
  <c r="K47" i="20"/>
  <c r="Q47" i="20"/>
  <c r="F47" i="20"/>
  <c r="G47" i="20"/>
  <c r="M47" i="20"/>
  <c r="P47" i="20"/>
  <c r="S47" i="20"/>
  <c r="L47" i="20"/>
  <c r="N47" i="20"/>
  <c r="J47" i="20"/>
  <c r="R47" i="20"/>
  <c r="AD32" i="20"/>
  <c r="AC31" i="20"/>
  <c r="AB31" i="20"/>
  <c r="AA31" i="20"/>
  <c r="T47" i="17"/>
  <c r="P47" i="17"/>
  <c r="M47" i="17"/>
  <c r="I47" i="17"/>
  <c r="K47" i="17"/>
  <c r="G47" i="17"/>
  <c r="Q47" i="17"/>
  <c r="R47" i="17"/>
  <c r="N47" i="17"/>
  <c r="J47" i="17"/>
  <c r="O47" i="17"/>
  <c r="F47" i="17"/>
  <c r="H47" i="17"/>
  <c r="L47" i="17"/>
  <c r="U47" i="17"/>
  <c r="AB31" i="17"/>
  <c r="AA31" i="17"/>
  <c r="AD32" i="17"/>
  <c r="AC31" i="17"/>
  <c r="G62" i="7"/>
  <c r="G52" i="7"/>
  <c r="I58" i="7"/>
  <c r="S64" i="7"/>
  <c r="S60" i="7"/>
  <c r="I53" i="7"/>
  <c r="I52" i="7"/>
  <c r="S61" i="7"/>
  <c r="I64" i="7"/>
  <c r="O52" i="7"/>
  <c r="L65" i="7"/>
  <c r="I63" i="7"/>
  <c r="I51" i="7"/>
  <c r="S51" i="7"/>
  <c r="I61" i="7"/>
  <c r="S55" i="7"/>
  <c r="I57" i="7"/>
  <c r="E53" i="7"/>
  <c r="S66" i="7"/>
  <c r="S52" i="7"/>
  <c r="I66" i="7"/>
  <c r="I56" i="7"/>
  <c r="S65" i="7"/>
  <c r="S59" i="7"/>
  <c r="I62" i="7"/>
  <c r="I55" i="7"/>
  <c r="S63" i="7"/>
  <c r="S53" i="7"/>
  <c r="I60" i="7"/>
  <c r="U52" i="7"/>
  <c r="S58" i="7"/>
  <c r="S56" i="7"/>
  <c r="O56" i="7"/>
  <c r="S54" i="7"/>
  <c r="S62" i="7"/>
  <c r="S57" i="7"/>
  <c r="I65" i="7"/>
  <c r="I59" i="7"/>
  <c r="I54" i="7"/>
  <c r="U64" i="7"/>
  <c r="L66" i="7"/>
  <c r="O64" i="7"/>
  <c r="M63" i="7"/>
  <c r="O62" i="7"/>
  <c r="O58" i="7"/>
  <c r="H58" i="7"/>
  <c r="H56" i="7"/>
  <c r="E58" i="7"/>
  <c r="U58" i="7"/>
  <c r="L59" i="7"/>
  <c r="L57" i="7"/>
  <c r="E54" i="7"/>
  <c r="H65" i="7"/>
  <c r="H53" i="7"/>
  <c r="M61" i="7"/>
  <c r="U62" i="7"/>
  <c r="U56" i="7"/>
  <c r="E60" i="7"/>
  <c r="H52" i="7"/>
  <c r="H62" i="7"/>
  <c r="E59" i="7"/>
  <c r="Q54" i="7"/>
  <c r="U66" i="7"/>
  <c r="U60" i="7"/>
  <c r="U54" i="7"/>
  <c r="M57" i="7"/>
  <c r="O66" i="7"/>
  <c r="O60" i="7"/>
  <c r="O54" i="7"/>
  <c r="L62" i="7"/>
  <c r="L53" i="7"/>
  <c r="L63" i="7"/>
  <c r="H66" i="7"/>
  <c r="M59" i="7"/>
  <c r="U63" i="7"/>
  <c r="U59" i="7"/>
  <c r="U57" i="7"/>
  <c r="U53" i="7"/>
  <c r="U51" i="7"/>
  <c r="Q57" i="7"/>
  <c r="E61" i="7"/>
  <c r="Q55" i="7"/>
  <c r="E65" i="7"/>
  <c r="Q65" i="7"/>
  <c r="M65" i="7"/>
  <c r="M53" i="7"/>
  <c r="E66" i="7"/>
  <c r="Q60" i="7"/>
  <c r="L56" i="7"/>
  <c r="Q51" i="7"/>
  <c r="E64" i="7"/>
  <c r="Q58" i="7"/>
  <c r="L54" i="7"/>
  <c r="H54" i="7"/>
  <c r="H60" i="7"/>
  <c r="Q56" i="7"/>
  <c r="Q63" i="7"/>
  <c r="Q52" i="7"/>
  <c r="E63" i="7"/>
  <c r="Q61" i="7"/>
  <c r="E52" i="7"/>
  <c r="U65" i="7"/>
  <c r="U61" i="7"/>
  <c r="U55" i="7"/>
  <c r="O65" i="7"/>
  <c r="O63" i="7"/>
  <c r="O61" i="7"/>
  <c r="O59" i="7"/>
  <c r="O57" i="7"/>
  <c r="O55" i="7"/>
  <c r="O53" i="7"/>
  <c r="O51" i="7"/>
  <c r="Q66" i="7"/>
  <c r="H61" i="7"/>
  <c r="E57" i="7"/>
  <c r="H67" i="7"/>
  <c r="L60" i="7"/>
  <c r="E55" i="7"/>
  <c r="E56" i="7"/>
  <c r="G64" i="7"/>
  <c r="G57" i="7"/>
  <c r="G54" i="7"/>
  <c r="H57" i="7"/>
  <c r="Q67" i="7"/>
  <c r="Q53" i="7"/>
  <c r="Q59" i="7"/>
  <c r="Q62" i="7"/>
  <c r="G66" i="7"/>
  <c r="G59" i="7"/>
  <c r="M51" i="7"/>
  <c r="H64" i="7"/>
  <c r="H55" i="7"/>
  <c r="H59" i="7"/>
  <c r="H63" i="7"/>
  <c r="E67" i="7"/>
  <c r="E51" i="7"/>
  <c r="G61" i="7"/>
  <c r="G56" i="7"/>
  <c r="G51" i="7"/>
  <c r="G63" i="7"/>
  <c r="G58" i="7"/>
  <c r="G53" i="7"/>
  <c r="L67" i="7"/>
  <c r="L61" i="7"/>
  <c r="L64" i="7"/>
  <c r="L52" i="7"/>
  <c r="L55" i="7"/>
  <c r="L58" i="7"/>
  <c r="G65" i="7"/>
  <c r="G60" i="7"/>
  <c r="G55" i="7"/>
  <c r="N51" i="7"/>
  <c r="N61" i="7"/>
  <c r="N52" i="7"/>
  <c r="N66" i="7"/>
  <c r="N59" i="7"/>
  <c r="N57" i="7"/>
  <c r="N64" i="7"/>
  <c r="N55" i="7"/>
  <c r="N62" i="7"/>
  <c r="N60" i="7"/>
  <c r="N53" i="7"/>
  <c r="N58" i="7"/>
  <c r="N67" i="7"/>
  <c r="N65" i="7"/>
  <c r="N63" i="7"/>
  <c r="N56" i="7"/>
  <c r="N54" i="7"/>
  <c r="M55" i="7"/>
  <c r="T51" i="7"/>
  <c r="T63" i="7"/>
  <c r="T60" i="7"/>
  <c r="T54" i="7"/>
  <c r="T64" i="7"/>
  <c r="T61" i="7"/>
  <c r="T58" i="7"/>
  <c r="T55" i="7"/>
  <c r="T52" i="7"/>
  <c r="T66" i="7"/>
  <c r="T65" i="7"/>
  <c r="T62" i="7"/>
  <c r="T59" i="7"/>
  <c r="T56" i="7"/>
  <c r="T53" i="7"/>
  <c r="T57" i="7"/>
  <c r="T67" i="7"/>
  <c r="R66" i="7"/>
  <c r="R63" i="7"/>
  <c r="R60" i="7"/>
  <c r="R57" i="7"/>
  <c r="R54" i="7"/>
  <c r="R51" i="7"/>
  <c r="R64" i="7"/>
  <c r="R61" i="7"/>
  <c r="R58" i="7"/>
  <c r="R55" i="7"/>
  <c r="R52" i="7"/>
  <c r="R65" i="7"/>
  <c r="R62" i="7"/>
  <c r="R59" i="7"/>
  <c r="R56" i="7"/>
  <c r="R53" i="7"/>
  <c r="R67" i="7"/>
  <c r="F66" i="7"/>
  <c r="F63" i="7"/>
  <c r="F60" i="7"/>
  <c r="F57" i="7"/>
  <c r="F54" i="7"/>
  <c r="F51" i="7"/>
  <c r="F64" i="7"/>
  <c r="F61" i="7"/>
  <c r="F58" i="7"/>
  <c r="F55" i="7"/>
  <c r="F52" i="7"/>
  <c r="F67" i="7"/>
  <c r="F65" i="7"/>
  <c r="F62" i="7"/>
  <c r="F59" i="7"/>
  <c r="F56" i="7"/>
  <c r="F53" i="7"/>
  <c r="K67" i="7"/>
  <c r="K64" i="7"/>
  <c r="K61" i="7"/>
  <c r="K58" i="7"/>
  <c r="K55" i="7"/>
  <c r="K52" i="7"/>
  <c r="K65" i="7"/>
  <c r="K62" i="7"/>
  <c r="K59" i="7"/>
  <c r="K56" i="7"/>
  <c r="K53" i="7"/>
  <c r="K51" i="7"/>
  <c r="K66" i="7"/>
  <c r="K63" i="7"/>
  <c r="K60" i="7"/>
  <c r="K57" i="7"/>
  <c r="K54" i="7"/>
  <c r="M66" i="7"/>
  <c r="M64" i="7"/>
  <c r="M62" i="7"/>
  <c r="M60" i="7"/>
  <c r="M58" i="7"/>
  <c r="M56" i="7"/>
  <c r="M54" i="7"/>
  <c r="M52" i="7"/>
  <c r="AC52" i="7"/>
  <c r="AB52" i="7"/>
  <c r="AA52" i="7"/>
  <c r="AD53" i="7"/>
  <c r="P67" i="7"/>
  <c r="P66" i="7"/>
  <c r="P65" i="7"/>
  <c r="P64" i="7"/>
  <c r="P63" i="7"/>
  <c r="P62" i="7"/>
  <c r="P61" i="7"/>
  <c r="P60" i="7"/>
  <c r="P59" i="7"/>
  <c r="P58" i="7"/>
  <c r="P57" i="7"/>
  <c r="P56" i="7"/>
  <c r="P55" i="7"/>
  <c r="P54" i="7"/>
  <c r="P53" i="7"/>
  <c r="P52" i="7"/>
  <c r="P51" i="7"/>
  <c r="J67" i="7"/>
  <c r="J66" i="7"/>
  <c r="J65" i="7"/>
  <c r="J64" i="7"/>
  <c r="J63" i="7"/>
  <c r="J62" i="7"/>
  <c r="J61" i="7"/>
  <c r="J60" i="7"/>
  <c r="J59" i="7"/>
  <c r="J58" i="7"/>
  <c r="J57" i="7"/>
  <c r="J56" i="7"/>
  <c r="J55" i="7"/>
  <c r="J54" i="7"/>
  <c r="J53" i="7"/>
  <c r="J52" i="7"/>
  <c r="J51" i="7"/>
  <c r="AD33" i="22" l="1"/>
  <c r="AC32" i="22"/>
  <c r="AB32" i="22"/>
  <c r="AA32" i="22"/>
  <c r="AD33" i="21"/>
  <c r="AC32" i="21"/>
  <c r="AB32" i="21"/>
  <c r="AA32" i="21"/>
  <c r="AD33" i="20"/>
  <c r="AC32" i="20"/>
  <c r="AB32" i="20"/>
  <c r="AA32" i="20"/>
  <c r="AA32" i="17"/>
  <c r="AB32" i="17"/>
  <c r="AD33" i="17"/>
  <c r="AC32" i="17"/>
  <c r="AC53" i="7"/>
  <c r="AB53" i="7"/>
  <c r="AA53" i="7"/>
  <c r="AD54" i="7"/>
  <c r="AD34" i="22" l="1"/>
  <c r="AC33" i="22"/>
  <c r="AB33" i="22"/>
  <c r="AA33" i="22"/>
  <c r="AD34" i="21"/>
  <c r="AC33" i="21"/>
  <c r="AB33" i="21"/>
  <c r="AA33" i="21"/>
  <c r="AD34" i="20"/>
  <c r="AC33" i="20"/>
  <c r="AB33" i="20"/>
  <c r="AA33" i="20"/>
  <c r="AB33" i="17"/>
  <c r="AA33" i="17"/>
  <c r="AC33" i="17"/>
  <c r="AD34" i="17"/>
  <c r="AC54" i="7"/>
  <c r="AB54" i="7"/>
  <c r="AA54" i="7"/>
  <c r="AD55" i="7"/>
  <c r="AD35" i="22" l="1"/>
  <c r="AC34" i="22"/>
  <c r="AB34" i="22"/>
  <c r="AA34" i="22"/>
  <c r="AD35" i="21"/>
  <c r="AC34" i="21"/>
  <c r="AB34" i="21"/>
  <c r="AA34" i="21"/>
  <c r="AD35" i="20"/>
  <c r="AC34" i="20"/>
  <c r="AB34" i="20"/>
  <c r="AA34" i="20"/>
  <c r="AD35" i="17"/>
  <c r="AC34" i="17"/>
  <c r="AB34" i="17"/>
  <c r="AA34" i="17"/>
  <c r="AC55" i="7"/>
  <c r="AB55" i="7"/>
  <c r="AA55" i="7"/>
  <c r="AD56" i="7"/>
  <c r="AD36" i="22" l="1"/>
  <c r="AC35" i="22"/>
  <c r="AB35" i="22"/>
  <c r="AA35" i="22"/>
  <c r="AD36" i="21"/>
  <c r="AC35" i="21"/>
  <c r="AB35" i="21"/>
  <c r="AA35" i="21"/>
  <c r="AD36" i="20"/>
  <c r="AC35" i="20"/>
  <c r="AB35" i="20"/>
  <c r="AA35" i="20"/>
  <c r="AD36" i="17"/>
  <c r="AC35" i="17"/>
  <c r="AB35" i="17"/>
  <c r="AA35" i="17"/>
  <c r="AC56" i="7"/>
  <c r="AB56" i="7"/>
  <c r="AA56" i="7"/>
  <c r="AD57" i="7"/>
  <c r="AD37" i="22" l="1"/>
  <c r="AC36" i="22"/>
  <c r="AB36" i="22"/>
  <c r="AA36" i="22"/>
  <c r="AD37" i="21"/>
  <c r="AC36" i="21"/>
  <c r="AB36" i="21"/>
  <c r="AA36" i="21"/>
  <c r="AD37" i="20"/>
  <c r="AC36" i="20"/>
  <c r="AB36" i="20"/>
  <c r="AA36" i="20"/>
  <c r="AD37" i="17"/>
  <c r="AC36" i="17"/>
  <c r="AA36" i="17"/>
  <c r="AB36" i="17"/>
  <c r="AC57" i="7"/>
  <c r="AB57" i="7"/>
  <c r="AA57" i="7"/>
  <c r="AD58" i="7"/>
  <c r="AD38" i="22" l="1"/>
  <c r="AC37" i="22"/>
  <c r="AB37" i="22"/>
  <c r="AA37" i="22"/>
  <c r="AD38" i="21"/>
  <c r="AC37" i="21"/>
  <c r="AB37" i="21"/>
  <c r="AA37" i="21"/>
  <c r="AD38" i="20"/>
  <c r="AC37" i="20"/>
  <c r="AB37" i="20"/>
  <c r="AA37" i="20"/>
  <c r="AB37" i="17"/>
  <c r="AA37" i="17"/>
  <c r="AD38" i="17"/>
  <c r="AC37" i="17"/>
  <c r="AC58" i="7"/>
  <c r="AB58" i="7"/>
  <c r="AA58" i="7"/>
  <c r="AD59" i="7"/>
  <c r="AD39" i="22" l="1"/>
  <c r="AC38" i="22"/>
  <c r="AB38" i="22"/>
  <c r="AA38" i="22"/>
  <c r="AD39" i="21"/>
  <c r="AC38" i="21"/>
  <c r="AB38" i="21"/>
  <c r="AA38" i="21"/>
  <c r="AD39" i="20"/>
  <c r="AC38" i="20"/>
  <c r="AB38" i="20"/>
  <c r="AA38" i="20"/>
  <c r="AA38" i="17"/>
  <c r="AD39" i="17"/>
  <c r="AB38" i="17"/>
  <c r="AC38" i="17"/>
  <c r="AC59" i="7"/>
  <c r="AB59" i="7"/>
  <c r="AA59" i="7"/>
  <c r="AD60" i="7"/>
  <c r="AD40" i="22" l="1"/>
  <c r="AC39" i="22"/>
  <c r="AB39" i="22"/>
  <c r="AA39" i="22"/>
  <c r="AD40" i="21"/>
  <c r="AC39" i="21"/>
  <c r="AB39" i="21"/>
  <c r="AA39" i="21"/>
  <c r="AD40" i="20"/>
  <c r="AC39" i="20"/>
  <c r="AB39" i="20"/>
  <c r="AA39" i="20"/>
  <c r="AB39" i="17"/>
  <c r="AA39" i="17"/>
  <c r="AD40" i="17"/>
  <c r="AC39" i="17"/>
  <c r="AC60" i="7"/>
  <c r="AB60" i="7"/>
  <c r="AA60" i="7"/>
  <c r="AD61" i="7"/>
  <c r="AD41" i="22" l="1"/>
  <c r="AC40" i="22"/>
  <c r="AB40" i="22"/>
  <c r="AA40" i="22"/>
  <c r="AD41" i="21"/>
  <c r="AC40" i="21"/>
  <c r="AB40" i="21"/>
  <c r="AA40" i="21"/>
  <c r="AD41" i="20"/>
  <c r="AC40" i="20"/>
  <c r="AB40" i="20"/>
  <c r="AA40" i="20"/>
  <c r="AD41" i="17"/>
  <c r="AC40" i="17"/>
  <c r="AB40" i="17"/>
  <c r="AA40" i="17"/>
  <c r="AC61" i="7"/>
  <c r="AB61" i="7"/>
  <c r="AA61" i="7"/>
  <c r="AD62" i="7"/>
  <c r="AD42" i="22" l="1"/>
  <c r="AC41" i="22"/>
  <c r="AB41" i="22"/>
  <c r="AA41" i="22"/>
  <c r="AD42" i="21"/>
  <c r="AC41" i="21"/>
  <c r="AB41" i="21"/>
  <c r="AA41" i="21"/>
  <c r="AD42" i="20"/>
  <c r="AC41" i="20"/>
  <c r="AB41" i="20"/>
  <c r="AA41" i="20"/>
  <c r="AD42" i="17"/>
  <c r="AC41" i="17"/>
  <c r="AB41" i="17"/>
  <c r="AA41" i="17"/>
  <c r="AC62" i="7"/>
  <c r="AB62" i="7"/>
  <c r="AA62" i="7"/>
  <c r="AD63" i="7"/>
  <c r="AD43" i="22" l="1"/>
  <c r="AC42" i="22"/>
  <c r="AB42" i="22"/>
  <c r="AA42" i="22"/>
  <c r="AD43" i="21"/>
  <c r="AC42" i="21"/>
  <c r="AB42" i="21"/>
  <c r="AA42" i="21"/>
  <c r="AD43" i="20"/>
  <c r="AC42" i="20"/>
  <c r="AB42" i="20"/>
  <c r="AA42" i="20"/>
  <c r="AA42" i="17"/>
  <c r="AD43" i="17"/>
  <c r="AC42" i="17"/>
  <c r="AB42" i="17"/>
  <c r="AC63" i="7"/>
  <c r="AB63" i="7"/>
  <c r="AA63" i="7"/>
  <c r="AD64" i="7"/>
  <c r="AD44" i="22" l="1"/>
  <c r="AC43" i="22"/>
  <c r="AB43" i="22"/>
  <c r="AA43" i="22"/>
  <c r="AD44" i="21"/>
  <c r="AC43" i="21"/>
  <c r="AB43" i="21"/>
  <c r="AA43" i="21"/>
  <c r="AD44" i="20"/>
  <c r="AC43" i="20"/>
  <c r="AB43" i="20"/>
  <c r="AA43" i="20"/>
  <c r="AB43" i="17"/>
  <c r="AA43" i="17"/>
  <c r="AD44" i="17"/>
  <c r="AC43" i="17"/>
  <c r="AC64" i="7"/>
  <c r="AB64" i="7"/>
  <c r="AA64" i="7"/>
  <c r="AD65" i="7"/>
  <c r="AD45" i="22" l="1"/>
  <c r="AC44" i="22"/>
  <c r="AB44" i="22"/>
  <c r="AA44" i="22"/>
  <c r="AD45" i="21"/>
  <c r="AC44" i="21"/>
  <c r="AB44" i="21"/>
  <c r="AA44" i="21"/>
  <c r="AD45" i="20"/>
  <c r="AC44" i="20"/>
  <c r="AB44" i="20"/>
  <c r="AA44" i="20"/>
  <c r="AA44" i="17"/>
  <c r="AD45" i="17"/>
  <c r="AC44" i="17"/>
  <c r="AB44" i="17"/>
  <c r="AC65" i="7"/>
  <c r="AB65" i="7"/>
  <c r="AA65" i="7"/>
  <c r="AD66" i="7"/>
  <c r="AC45" i="22" l="1"/>
  <c r="AB45" i="22"/>
  <c r="AD46" i="22"/>
  <c r="AA45" i="22"/>
  <c r="AD46" i="21"/>
  <c r="AA45" i="21"/>
  <c r="AC45" i="21"/>
  <c r="AB45" i="21"/>
  <c r="AC45" i="20"/>
  <c r="AB45" i="20"/>
  <c r="AD46" i="20"/>
  <c r="AA45" i="20"/>
  <c r="AB45" i="17"/>
  <c r="AD46" i="17"/>
  <c r="AA45" i="17"/>
  <c r="AC45" i="17"/>
  <c r="AC66" i="7"/>
  <c r="AB66" i="7"/>
  <c r="AA66" i="7"/>
  <c r="AD67" i="7"/>
  <c r="AC46" i="22" l="1"/>
  <c r="AB46" i="22"/>
  <c r="AA46" i="22"/>
  <c r="AC46" i="21"/>
  <c r="AB46" i="21"/>
  <c r="AA46" i="21"/>
  <c r="AC46" i="20"/>
  <c r="AB46" i="20"/>
  <c r="AA46" i="20"/>
  <c r="AC46" i="17"/>
  <c r="AB46" i="17"/>
  <c r="AA46" i="17"/>
  <c r="AD68" i="7"/>
  <c r="AC67" i="7"/>
  <c r="AB67" i="7"/>
  <c r="AA67" i="7"/>
  <c r="AC68" i="7" l="1"/>
  <c r="AB68" i="7"/>
  <c r="AA68" i="7"/>
</calcChain>
</file>

<file path=xl/sharedStrings.xml><?xml version="1.0" encoding="utf-8"?>
<sst xmlns="http://schemas.openxmlformats.org/spreadsheetml/2006/main" count="388" uniqueCount="65">
  <si>
    <t xml:space="preserve">Сочи </t>
  </si>
  <si>
    <t>Армавир</t>
  </si>
  <si>
    <t>Ипатово</t>
  </si>
  <si>
    <t>Краснодар</t>
  </si>
  <si>
    <t>Кропоткин</t>
  </si>
  <si>
    <t>Майкоп</t>
  </si>
  <si>
    <t>Мин. Воды</t>
  </si>
  <si>
    <t>Светлоград</t>
  </si>
  <si>
    <t>Ставрополь</t>
  </si>
  <si>
    <t>Тихорецк</t>
  </si>
  <si>
    <t>Туапсе</t>
  </si>
  <si>
    <t>Черкесск</t>
  </si>
  <si>
    <t>Элиста</t>
  </si>
  <si>
    <t>Лабинск</t>
  </si>
  <si>
    <t>Буденновск</t>
  </si>
  <si>
    <t>Нальчик</t>
  </si>
  <si>
    <t>Кутаиси</t>
  </si>
  <si>
    <t>Сухум</t>
  </si>
  <si>
    <t>Город</t>
  </si>
  <si>
    <t>Расстояние, км.</t>
  </si>
  <si>
    <t>Армавир - Кропоткин</t>
  </si>
  <si>
    <t>Армавир - Майкоп</t>
  </si>
  <si>
    <t>Армавир - Ставрополь</t>
  </si>
  <si>
    <t>Армавир - Лабинск</t>
  </si>
  <si>
    <t>Армавир - Черкесск</t>
  </si>
  <si>
    <t>Ипатово - Кропоткин</t>
  </si>
  <si>
    <t>Ипатово - Светлоград</t>
  </si>
  <si>
    <t>Ипатово - Элиста</t>
  </si>
  <si>
    <t>Краснодар - Тихорецк</t>
  </si>
  <si>
    <t>Краснодар - Туапсе</t>
  </si>
  <si>
    <t>Кропоткин - Ставрополь</t>
  </si>
  <si>
    <t>Кропоткин - Тихорецк</t>
  </si>
  <si>
    <t>Мин. Воды - Нальчик</t>
  </si>
  <si>
    <t>Кропоткин - Лабинск</t>
  </si>
  <si>
    <t>Майкоп - Туапсе</t>
  </si>
  <si>
    <t>Майкоп - Лабинск</t>
  </si>
  <si>
    <t>Мин. Воды - Светлоград</t>
  </si>
  <si>
    <t>Мин. Воды - Черкесск</t>
  </si>
  <si>
    <t>Светлоград - Ставрополь</t>
  </si>
  <si>
    <t>Сочи  - Туапсе</t>
  </si>
  <si>
    <t>Ставрополь - Черкесск</t>
  </si>
  <si>
    <t>Тихорецк - Элиста</t>
  </si>
  <si>
    <t>Светлоград-Буденновск</t>
  </si>
  <si>
    <t>Нальчик-Кутаиси</t>
  </si>
  <si>
    <t>Кутаиси - Сухум</t>
  </si>
  <si>
    <t>Буденновск - Мин. Воды</t>
  </si>
  <si>
    <t>Тихорецк - Лабинск</t>
  </si>
  <si>
    <t>Элиста - Буденновск</t>
  </si>
  <si>
    <t>Элиста - Светлоград</t>
  </si>
  <si>
    <t>Краснодар - Лабинск</t>
  </si>
  <si>
    <t>Сочи  - Сухум</t>
  </si>
  <si>
    <t xml:space="preserve">Оптимизация.   Варюхин С.Е.     2021 гг </t>
  </si>
  <si>
    <t>Рейс мусоровоза</t>
  </si>
  <si>
    <t>x</t>
  </si>
  <si>
    <t>y</t>
  </si>
  <si>
    <t>Выборов =</t>
  </si>
  <si>
    <t>Св_выход</t>
  </si>
  <si>
    <t>имя</t>
  </si>
  <si>
    <t>Последовательность посещения</t>
  </si>
  <si>
    <t xml:space="preserve">Оптимизация.   Варюхин С.Е.     2016 гг </t>
  </si>
  <si>
    <t>Навигатор: маршрут Сухум-Элиста</t>
  </si>
  <si>
    <t>долгота</t>
  </si>
  <si>
    <t>широта</t>
  </si>
  <si>
    <t>Е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</si>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</sst>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0">
    <font>
      <sz val="11"/>
      <color theme="1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sz val="10"/>
      <name val="NTTimes/Cyrillic"/>
      <charset val="204"/>
    </font>
    <font>
      <b/>
      <sz val="9"/>
      <color theme="0" tint="-4.9989318521683403E-2"/>
      <name val="Calibri"/>
      <family val="2"/>
      <charset val="204"/>
      <scheme val="minor"/>
    </font>
    <font>
      <b/>
      <sz val="24"/>
      <color theme="0" tint="-4.9989318521683403E-2"/>
      <name val="Calibri"/>
      <family val="2"/>
      <charset val="204"/>
      <scheme val="minor"/>
    </font>
    <font>
      <sz val="18"/>
      <color rgb="FF00206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CC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4" fillId="4" borderId="0" xfId="1" applyFont="1" applyFill="1" applyAlignment="1">
      <alignment horizontal="left"/>
    </xf>
    <xf numFmtId="0" fontId="5" fillId="4" borderId="0" xfId="1" applyFont="1" applyFill="1" applyAlignment="1">
      <alignment horizontal="left"/>
    </xf>
    <xf numFmtId="0" fontId="6" fillId="0" borderId="0" xfId="1" applyFont="1"/>
    <xf numFmtId="0" fontId="7" fillId="5" borderId="0" xfId="1" applyFont="1" applyFill="1"/>
    <xf numFmtId="0" fontId="7" fillId="5" borderId="0" xfId="1" applyFont="1" applyFill="1" applyAlignment="1">
      <alignment horizontal="center"/>
    </xf>
    <xf numFmtId="0" fontId="7" fillId="0" borderId="0" xfId="1" applyFont="1" applyAlignment="1">
      <alignment horizontal="center"/>
    </xf>
    <xf numFmtId="165" fontId="7" fillId="0" borderId="0" xfId="1" applyNumberFormat="1" applyFont="1"/>
    <xf numFmtId="2" fontId="6" fillId="0" borderId="0" xfId="1" applyNumberFormat="1" applyFont="1"/>
    <xf numFmtId="2" fontId="7" fillId="7" borderId="0" xfId="1" applyNumberFormat="1" applyFont="1" applyFill="1"/>
    <xf numFmtId="0" fontId="6" fillId="0" borderId="1" xfId="1" applyFont="1" applyBorder="1"/>
    <xf numFmtId="0" fontId="6" fillId="0" borderId="0" xfId="1" applyFont="1" applyAlignment="1">
      <alignment horizontal="left"/>
    </xf>
    <xf numFmtId="0" fontId="6" fillId="3" borderId="1" xfId="1" applyFont="1" applyFill="1" applyBorder="1"/>
    <xf numFmtId="0" fontId="6" fillId="8" borderId="1" xfId="1" applyFont="1" applyFill="1" applyBorder="1"/>
    <xf numFmtId="0" fontId="6" fillId="9" borderId="0" xfId="1" applyFont="1" applyFill="1"/>
    <xf numFmtId="0" fontId="6" fillId="5" borderId="0" xfId="1" applyFont="1" applyFill="1" applyAlignment="1">
      <alignment horizontal="center"/>
    </xf>
    <xf numFmtId="0" fontId="6" fillId="2" borderId="0" xfId="1" applyFont="1" applyFill="1" applyAlignment="1">
      <alignment horizontal="right"/>
    </xf>
    <xf numFmtId="0" fontId="7" fillId="2" borderId="0" xfId="1" applyFont="1" applyFill="1" applyAlignment="1">
      <alignment horizontal="center"/>
    </xf>
    <xf numFmtId="0" fontId="7" fillId="0" borderId="0" xfId="1" applyFont="1"/>
    <xf numFmtId="0" fontId="6" fillId="11" borderId="1" xfId="1" applyFont="1" applyFill="1" applyBorder="1"/>
    <xf numFmtId="0" fontId="6" fillId="8" borderId="0" xfId="1" applyFont="1" applyFill="1"/>
    <xf numFmtId="164" fontId="6" fillId="5" borderId="0" xfId="1" applyNumberFormat="1" applyFont="1" applyFill="1"/>
    <xf numFmtId="2" fontId="7" fillId="0" borderId="0" xfId="1" applyNumberFormat="1" applyFont="1"/>
    <xf numFmtId="1" fontId="6" fillId="6" borderId="0" xfId="0" applyNumberFormat="1" applyFont="1" applyFill="1"/>
    <xf numFmtId="0" fontId="6" fillId="3" borderId="3" xfId="1" applyFont="1" applyFill="1" applyBorder="1"/>
    <xf numFmtId="0" fontId="6" fillId="8" borderId="3" xfId="1" applyFont="1" applyFill="1" applyBorder="1"/>
    <xf numFmtId="0" fontId="6" fillId="0" borderId="0" xfId="1" applyFont="1" applyBorder="1"/>
    <xf numFmtId="0" fontId="6" fillId="0" borderId="0" xfId="1" applyFont="1" applyBorder="1" applyAlignment="1">
      <alignment horizontal="left"/>
    </xf>
    <xf numFmtId="0" fontId="7" fillId="0" borderId="0" xfId="1" applyFont="1" applyBorder="1" applyAlignment="1">
      <alignment horizontal="right"/>
    </xf>
    <xf numFmtId="0" fontId="7" fillId="10" borderId="0" xfId="1" applyFont="1" applyFill="1"/>
    <xf numFmtId="0" fontId="8" fillId="0" borderId="0" xfId="1" applyFont="1"/>
    <xf numFmtId="0" fontId="1" fillId="10" borderId="0" xfId="1" applyFont="1" applyFill="1" applyAlignment="1">
      <alignment textRotation="90"/>
    </xf>
    <xf numFmtId="0" fontId="1" fillId="5" borderId="0" xfId="1" applyFont="1" applyFill="1" applyAlignment="1">
      <alignment textRotation="90"/>
    </xf>
    <xf numFmtId="0" fontId="1" fillId="0" borderId="3" xfId="1" applyFont="1" applyBorder="1"/>
    <xf numFmtId="0" fontId="1" fillId="0" borderId="1" xfId="1" applyFont="1" applyBorder="1"/>
    <xf numFmtId="0" fontId="8" fillId="10" borderId="0" xfId="1" applyFont="1" applyFill="1" applyAlignment="1">
      <alignment textRotation="90"/>
    </xf>
    <xf numFmtId="0" fontId="8" fillId="5" borderId="0" xfId="1" applyFont="1" applyFill="1" applyAlignment="1">
      <alignment textRotation="90"/>
    </xf>
    <xf numFmtId="0" fontId="6" fillId="0" borderId="0" xfId="1" applyFont="1" applyAlignment="1">
      <alignment horizontal="center"/>
    </xf>
    <xf numFmtId="165" fontId="6" fillId="0" borderId="0" xfId="1" applyNumberFormat="1" applyFont="1"/>
    <xf numFmtId="0" fontId="6" fillId="10" borderId="0" xfId="1" applyFont="1" applyFill="1"/>
    <xf numFmtId="0" fontId="6" fillId="5" borderId="0" xfId="1" applyFont="1" applyFill="1"/>
    <xf numFmtId="0" fontId="0" fillId="6" borderId="1" xfId="0" applyFill="1" applyBorder="1" applyAlignment="1">
      <alignment horizontal="center" vertical="top" wrapText="1"/>
    </xf>
    <xf numFmtId="0" fontId="6" fillId="5" borderId="1" xfId="1" applyFont="1" applyFill="1" applyBorder="1" applyAlignment="1">
      <alignment horizontal="center"/>
    </xf>
    <xf numFmtId="2" fontId="6" fillId="0" borderId="1" xfId="1" applyNumberFormat="1" applyFont="1" applyBorder="1"/>
    <xf numFmtId="0" fontId="6" fillId="5" borderId="1" xfId="1" applyFont="1" applyFill="1" applyBorder="1"/>
    <xf numFmtId="0" fontId="9" fillId="10" borderId="1" xfId="1" applyFont="1" applyFill="1" applyBorder="1"/>
    <xf numFmtId="0" fontId="6" fillId="12" borderId="1" xfId="1" applyFont="1" applyFill="1" applyBorder="1"/>
    <xf numFmtId="0" fontId="7" fillId="9" borderId="0" xfId="1" applyFont="1" applyFill="1"/>
    <xf numFmtId="1" fontId="7" fillId="6" borderId="0" xfId="0" applyNumberFormat="1" applyFont="1" applyFill="1"/>
    <xf numFmtId="0" fontId="6" fillId="3" borderId="0" xfId="1" applyFont="1" applyFill="1"/>
    <xf numFmtId="1" fontId="9" fillId="6" borderId="0" xfId="0" applyNumberFormat="1" applyFont="1" applyFill="1"/>
    <xf numFmtId="0" fontId="3" fillId="4" borderId="0" xfId="1" applyFont="1" applyFill="1" applyBorder="1" applyAlignment="1">
      <alignment horizontal="center" vertical="top" wrapText="1"/>
    </xf>
    <xf numFmtId="0" fontId="3" fillId="4" borderId="2" xfId="1" applyFont="1" applyFill="1" applyBorder="1" applyAlignment="1">
      <alignment horizontal="center" vertical="top" wrapText="1"/>
    </xf>
  </cellXfs>
  <cellStyles count="2">
    <cellStyle name="Обычный" xfId="0" builtinId="0"/>
    <cellStyle name="Обычный 2" xfId="1" xr:uid="{0DC3F8A0-CCCE-40AD-BFFE-2EAB9EC3BFB7}"/>
  </cellStyles>
  <dxfs count="16">
    <dxf>
      <font>
        <color theme="0" tint="-0.34998626667073579"/>
      </font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 tint="-0.34998626667073579"/>
      </font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 tint="-0.34998626667073579"/>
      </font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 tint="-0.34998626667073579"/>
      </font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 tint="-0.34998626667073579"/>
      </font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 tint="-0.34998626667073579"/>
      </font>
      <fill>
        <patternFill>
          <bgColor theme="0" tint="-4.9989318521683403E-2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FFCCCC"/>
      <color rgb="FFFFFFCC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 b="1"/>
              <a:t>Маршрут Сухум-Элиста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>
        <c:manualLayout>
          <c:layoutTarget val="inner"/>
          <c:xMode val="edge"/>
          <c:yMode val="edge"/>
          <c:x val="8.0297534529495285E-2"/>
          <c:y val="8.1759415401911201E-2"/>
          <c:w val="0.87954175809990975"/>
          <c:h val="0.84777013539412138"/>
        </c:manualLayout>
      </c:layout>
      <c:scatterChart>
        <c:scatterStyle val="lineMarker"/>
        <c:varyColors val="0"/>
        <c:ser>
          <c:idx val="1"/>
          <c:order val="0"/>
          <c:tx>
            <c:v>points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210D8503-12B7-496D-B5A6-6D01F73E166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87F6-48B1-9A0F-D90351A7122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67AF6BDA-7881-40E2-9CA0-FF7735C5A07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87F6-48B1-9A0F-D90351A71220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146F0D2F-5D18-4832-8A84-79B31521F69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87F6-48B1-9A0F-D90351A71220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2C7DC25C-4ADE-4E1F-8225-5FDEB77AA8B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87F6-48B1-9A0F-D90351A71220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30C9A4C6-EBC8-46E8-A10B-F8B59DA7C3A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87F6-48B1-9A0F-D90351A71220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DA506F78-8629-412A-88B0-B84569DB6D0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87F6-48B1-9A0F-D90351A71220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41CA6C8F-0CF1-4059-BD2D-8582DC04112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87F6-48B1-9A0F-D90351A71220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AE273373-4058-45BD-BDB8-35E7635E1F2A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87F6-48B1-9A0F-D90351A71220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5277DC2C-469A-4D4F-963E-28CA86FDF8D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87F6-48B1-9A0F-D90351A71220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2F6369D1-BAA5-432E-86D1-90F42176077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87F6-48B1-9A0F-D90351A71220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1374AFB5-4BF9-47A9-803C-1ADA9CADCE9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87F6-48B1-9A0F-D90351A71220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0ACE5B37-9F50-4DD7-9B48-E53BB1C5762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87F6-48B1-9A0F-D90351A71220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5EC69FDC-C208-4D9D-AC31-98DBFABA5E0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87F6-48B1-9A0F-D90351A71220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8B47A9D7-59A8-4A72-9699-1BD6D9718F2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87F6-48B1-9A0F-D90351A71220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D1FB9796-1CEE-4754-A97B-86F416347D2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87F6-48B1-9A0F-D90351A71220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102C67E6-1A8F-491A-ADA6-3103939F8DF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87F6-48B1-9A0F-D90351A71220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8C9ED82F-B99F-4FC5-AA1F-FBA87E032C6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87F6-48B1-9A0F-D90351A71220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E7E8E665-0AB2-4ABC-B27D-E2256EF2D41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87F6-48B1-9A0F-D90351A7122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схема!$C$6:$C$23</c:f>
              <c:numCache>
                <c:formatCode>0.00</c:formatCode>
                <c:ptCount val="18"/>
                <c:pt idx="0">
                  <c:v>41.02</c:v>
                </c:pt>
                <c:pt idx="1">
                  <c:v>41.11</c:v>
                </c:pt>
                <c:pt idx="2">
                  <c:v>44.17</c:v>
                </c:pt>
                <c:pt idx="3">
                  <c:v>42.9</c:v>
                </c:pt>
                <c:pt idx="4">
                  <c:v>38.97</c:v>
                </c:pt>
                <c:pt idx="5">
                  <c:v>40.57</c:v>
                </c:pt>
                <c:pt idx="6">
                  <c:v>42.72</c:v>
                </c:pt>
                <c:pt idx="7">
                  <c:v>40.74</c:v>
                </c:pt>
                <c:pt idx="8">
                  <c:v>40.08</c:v>
                </c:pt>
                <c:pt idx="9">
                  <c:v>43.13</c:v>
                </c:pt>
                <c:pt idx="10">
                  <c:v>43.62</c:v>
                </c:pt>
                <c:pt idx="11">
                  <c:v>42.86</c:v>
                </c:pt>
                <c:pt idx="12">
                  <c:v>39.72</c:v>
                </c:pt>
                <c:pt idx="13">
                  <c:v>41.98</c:v>
                </c:pt>
                <c:pt idx="14">
                  <c:v>40.1</c:v>
                </c:pt>
                <c:pt idx="15">
                  <c:v>39.08</c:v>
                </c:pt>
                <c:pt idx="16">
                  <c:v>42.05</c:v>
                </c:pt>
                <c:pt idx="17">
                  <c:v>44.26</c:v>
                </c:pt>
              </c:numCache>
            </c:numRef>
          </c:xVal>
          <c:yVal>
            <c:numRef>
              <c:f>схема!$D$6:$D$23</c:f>
              <c:numCache>
                <c:formatCode>0.00</c:formatCode>
                <c:ptCount val="18"/>
                <c:pt idx="0">
                  <c:v>43</c:v>
                </c:pt>
                <c:pt idx="1">
                  <c:v>45</c:v>
                </c:pt>
                <c:pt idx="2">
                  <c:v>44.78</c:v>
                </c:pt>
                <c:pt idx="3">
                  <c:v>45.72</c:v>
                </c:pt>
                <c:pt idx="4">
                  <c:v>45.03</c:v>
                </c:pt>
                <c:pt idx="5">
                  <c:v>45.43</c:v>
                </c:pt>
                <c:pt idx="6">
                  <c:v>42.27</c:v>
                </c:pt>
                <c:pt idx="7">
                  <c:v>44.63</c:v>
                </c:pt>
                <c:pt idx="8">
                  <c:v>44.6</c:v>
                </c:pt>
                <c:pt idx="9">
                  <c:v>44.22</c:v>
                </c:pt>
                <c:pt idx="10">
                  <c:v>43.48</c:v>
                </c:pt>
                <c:pt idx="11">
                  <c:v>45.33</c:v>
                </c:pt>
                <c:pt idx="12">
                  <c:v>43.58</c:v>
                </c:pt>
                <c:pt idx="13">
                  <c:v>45.05</c:v>
                </c:pt>
                <c:pt idx="14">
                  <c:v>45.86</c:v>
                </c:pt>
                <c:pt idx="15">
                  <c:v>44.1</c:v>
                </c:pt>
                <c:pt idx="16">
                  <c:v>44.21</c:v>
                </c:pt>
                <c:pt idx="17">
                  <c:v>46.32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схема!$B$6:$B$23</c15:f>
                <c15:dlblRangeCache>
                  <c:ptCount val="18"/>
                  <c:pt idx="0">
                    <c:v>Сухум</c:v>
                  </c:pt>
                  <c:pt idx="1">
                    <c:v>Армавир</c:v>
                  </c:pt>
                  <c:pt idx="2">
                    <c:v>Буденновск</c:v>
                  </c:pt>
                  <c:pt idx="3">
                    <c:v>Ипатово</c:v>
                  </c:pt>
                  <c:pt idx="4">
                    <c:v>Краснодар</c:v>
                  </c:pt>
                  <c:pt idx="5">
                    <c:v>Кропоткин</c:v>
                  </c:pt>
                  <c:pt idx="6">
                    <c:v>Кутаиси</c:v>
                  </c:pt>
                  <c:pt idx="7">
                    <c:v>Лабинск</c:v>
                  </c:pt>
                  <c:pt idx="8">
                    <c:v>Майкоп</c:v>
                  </c:pt>
                  <c:pt idx="9">
                    <c:v>Мин. Воды</c:v>
                  </c:pt>
                  <c:pt idx="10">
                    <c:v>Нальчик</c:v>
                  </c:pt>
                  <c:pt idx="11">
                    <c:v>Светлоград</c:v>
                  </c:pt>
                  <c:pt idx="12">
                    <c:v>Сочи </c:v>
                  </c:pt>
                  <c:pt idx="13">
                    <c:v>Ставрополь</c:v>
                  </c:pt>
                  <c:pt idx="14">
                    <c:v>Тихорецк</c:v>
                  </c:pt>
                  <c:pt idx="15">
                    <c:v>Туапсе</c:v>
                  </c:pt>
                  <c:pt idx="16">
                    <c:v>Черкесск</c:v>
                  </c:pt>
                  <c:pt idx="17">
                    <c:v>Элиста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2-87F6-48B1-9A0F-D90351A712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1047247"/>
        <c:axId val="801064303"/>
      </c:scatterChart>
      <c:valAx>
        <c:axId val="8010472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64303"/>
        <c:crosses val="autoZero"/>
        <c:crossBetween val="midCat"/>
        <c:majorUnit val="0.5"/>
      </c:valAx>
      <c:valAx>
        <c:axId val="801064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472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 b="1"/>
              <a:t>Маршрут Сухум-Элиста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>
        <c:manualLayout>
          <c:layoutTarget val="inner"/>
          <c:xMode val="edge"/>
          <c:yMode val="edge"/>
          <c:x val="8.0297534529495285E-2"/>
          <c:y val="8.1759415401911201E-2"/>
          <c:w val="0.87954175809990975"/>
          <c:h val="0.84777013539412138"/>
        </c:manualLayout>
      </c:layout>
      <c:scatterChart>
        <c:scatterStyle val="lineMarker"/>
        <c:varyColors val="0"/>
        <c:ser>
          <c:idx val="1"/>
          <c:order val="0"/>
          <c:tx>
            <c:v>points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D65304A5-73B2-4E34-BFC9-EB2AE2055065}" type="CELLRANGE">
                      <a:rPr lang="en-US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3302-4D14-8134-28DFC5EB80C6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415ABBB6-0D6A-47C1-9327-1B3A7E40F27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3302-4D14-8134-28DFC5EB80C6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355B8C86-411E-4182-ABF9-5C1B89FCFBB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3302-4D14-8134-28DFC5EB80C6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D4A165EB-B0A1-425C-B6EF-0AE0BAF5EF2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3302-4D14-8134-28DFC5EB80C6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9E640821-7D00-498B-83A5-D4D447B7A29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3302-4D14-8134-28DFC5EB80C6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78DA10A3-6C3F-4A2A-8113-0298E7BA4B0A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3302-4D14-8134-28DFC5EB80C6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BC4D8555-84AA-4BF7-8FD1-E5299F07A23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3302-4D14-8134-28DFC5EB80C6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8B0F19E9-A0B7-46FA-A88E-B04690CCD89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3302-4D14-8134-28DFC5EB80C6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8193C737-E8A5-4CD7-BAFE-CB47FB41A29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3302-4D14-8134-28DFC5EB80C6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4435E6D1-7330-42C3-B05A-F39D4A78945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3302-4D14-8134-28DFC5EB80C6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97882119-BEC8-418C-ABB6-B621E94844D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3302-4D14-8134-28DFC5EB80C6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0F8EFF73-28FC-45A0-9795-E0474B95C6F0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3302-4D14-8134-28DFC5EB80C6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131A3C7C-A7CB-4BA8-B8E3-84639BA2C10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3302-4D14-8134-28DFC5EB80C6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657C0078-74D2-47F7-92FC-90E011E1EA0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3302-4D14-8134-28DFC5EB80C6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A861ECAD-49AB-41F1-A65E-38F40A7AC9A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3302-4D14-8134-28DFC5EB80C6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27A3257C-3141-46C8-8399-BA526686811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3302-4D14-8134-28DFC5EB80C6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83CB9D9B-ACDC-4958-98C6-4BAF1AC9683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3302-4D14-8134-28DFC5EB80C6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2E31E13D-B03C-4ECD-B143-E5B3B4FB7ED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3302-4D14-8134-28DFC5EB80C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'таблица расстояний'!$C$6:$C$23</c:f>
              <c:numCache>
                <c:formatCode>0.00</c:formatCode>
                <c:ptCount val="18"/>
                <c:pt idx="0">
                  <c:v>41.02</c:v>
                </c:pt>
                <c:pt idx="1">
                  <c:v>41.11</c:v>
                </c:pt>
                <c:pt idx="2">
                  <c:v>44.17</c:v>
                </c:pt>
                <c:pt idx="3">
                  <c:v>42.9</c:v>
                </c:pt>
                <c:pt idx="4">
                  <c:v>38.97</c:v>
                </c:pt>
                <c:pt idx="5">
                  <c:v>40.57</c:v>
                </c:pt>
                <c:pt idx="6">
                  <c:v>42.72</c:v>
                </c:pt>
                <c:pt idx="7">
                  <c:v>40.74</c:v>
                </c:pt>
                <c:pt idx="8">
                  <c:v>40.08</c:v>
                </c:pt>
                <c:pt idx="9">
                  <c:v>43.13</c:v>
                </c:pt>
                <c:pt idx="10">
                  <c:v>43.62</c:v>
                </c:pt>
                <c:pt idx="11">
                  <c:v>42.86</c:v>
                </c:pt>
                <c:pt idx="12">
                  <c:v>39.72</c:v>
                </c:pt>
                <c:pt idx="13">
                  <c:v>41.98</c:v>
                </c:pt>
                <c:pt idx="14">
                  <c:v>40.1</c:v>
                </c:pt>
                <c:pt idx="15">
                  <c:v>39.08</c:v>
                </c:pt>
                <c:pt idx="16">
                  <c:v>42.05</c:v>
                </c:pt>
                <c:pt idx="17">
                  <c:v>44.26</c:v>
                </c:pt>
              </c:numCache>
            </c:numRef>
          </c:xVal>
          <c:yVal>
            <c:numRef>
              <c:f>'таблица расстояний'!$D$6:$D$23</c:f>
              <c:numCache>
                <c:formatCode>0.00</c:formatCode>
                <c:ptCount val="18"/>
                <c:pt idx="0">
                  <c:v>43</c:v>
                </c:pt>
                <c:pt idx="1">
                  <c:v>45</c:v>
                </c:pt>
                <c:pt idx="2">
                  <c:v>44.78</c:v>
                </c:pt>
                <c:pt idx="3">
                  <c:v>45.72</c:v>
                </c:pt>
                <c:pt idx="4">
                  <c:v>45.03</c:v>
                </c:pt>
                <c:pt idx="5">
                  <c:v>45.43</c:v>
                </c:pt>
                <c:pt idx="6">
                  <c:v>42.27</c:v>
                </c:pt>
                <c:pt idx="7">
                  <c:v>44.63</c:v>
                </c:pt>
                <c:pt idx="8">
                  <c:v>44.6</c:v>
                </c:pt>
                <c:pt idx="9">
                  <c:v>44.22</c:v>
                </c:pt>
                <c:pt idx="10">
                  <c:v>43.48</c:v>
                </c:pt>
                <c:pt idx="11">
                  <c:v>45.33</c:v>
                </c:pt>
                <c:pt idx="12">
                  <c:v>43.58</c:v>
                </c:pt>
                <c:pt idx="13">
                  <c:v>45.05</c:v>
                </c:pt>
                <c:pt idx="14">
                  <c:v>45.86</c:v>
                </c:pt>
                <c:pt idx="15">
                  <c:v>44.1</c:v>
                </c:pt>
                <c:pt idx="16">
                  <c:v>44.21</c:v>
                </c:pt>
                <c:pt idx="17">
                  <c:v>46.32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'таблица расстояний'!$B$6:$B$23</c15:f>
                <c15:dlblRangeCache>
                  <c:ptCount val="18"/>
                  <c:pt idx="0">
                    <c:v>Сухум</c:v>
                  </c:pt>
                  <c:pt idx="1">
                    <c:v>Армавир</c:v>
                  </c:pt>
                  <c:pt idx="2">
                    <c:v>Буденновск</c:v>
                  </c:pt>
                  <c:pt idx="3">
                    <c:v>Ипатово</c:v>
                  </c:pt>
                  <c:pt idx="4">
                    <c:v>Краснодар</c:v>
                  </c:pt>
                  <c:pt idx="5">
                    <c:v>Кропоткин</c:v>
                  </c:pt>
                  <c:pt idx="6">
                    <c:v>Кутаиси</c:v>
                  </c:pt>
                  <c:pt idx="7">
                    <c:v>Лабинск</c:v>
                  </c:pt>
                  <c:pt idx="8">
                    <c:v>Майкоп</c:v>
                  </c:pt>
                  <c:pt idx="9">
                    <c:v>Мин. Воды</c:v>
                  </c:pt>
                  <c:pt idx="10">
                    <c:v>Нальчик</c:v>
                  </c:pt>
                  <c:pt idx="11">
                    <c:v>Светлоград</c:v>
                  </c:pt>
                  <c:pt idx="12">
                    <c:v>Сочи </c:v>
                  </c:pt>
                  <c:pt idx="13">
                    <c:v>Ставрополь</c:v>
                  </c:pt>
                  <c:pt idx="14">
                    <c:v>Тихорецк</c:v>
                  </c:pt>
                  <c:pt idx="15">
                    <c:v>Туапсе</c:v>
                  </c:pt>
                  <c:pt idx="16">
                    <c:v>Черкесск</c:v>
                  </c:pt>
                  <c:pt idx="17">
                    <c:v>Элиста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2-3302-4D14-8134-28DFC5EB80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1047247"/>
        <c:axId val="801064303"/>
      </c:scatterChart>
      <c:valAx>
        <c:axId val="8010472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64303"/>
        <c:crosses val="autoZero"/>
        <c:crossBetween val="midCat"/>
        <c:majorUnit val="0.5"/>
      </c:valAx>
      <c:valAx>
        <c:axId val="801064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472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 b="1"/>
              <a:t>Маршрут Сухум-Элиста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>
        <c:manualLayout>
          <c:layoutTarget val="inner"/>
          <c:xMode val="edge"/>
          <c:yMode val="edge"/>
          <c:x val="8.0297534529495285E-2"/>
          <c:y val="8.1759415401911201E-2"/>
          <c:w val="0.87954175809990975"/>
          <c:h val="0.84777013539412138"/>
        </c:manualLayout>
      </c:layout>
      <c:scatterChart>
        <c:scatterStyle val="lineMarker"/>
        <c:varyColors val="0"/>
        <c:ser>
          <c:idx val="1"/>
          <c:order val="0"/>
          <c:tx>
            <c:v>points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C4CD0C25-8734-487B-B498-4B127CC8EF42}" type="CELLRANGE">
                      <a:rPr lang="en-US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6E2C-4E29-BE8B-0494DFE104D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2489BA01-7020-4321-9290-328F274B9CE1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6E2C-4E29-BE8B-0494DFE104D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B3E77740-91FA-464B-9293-591080F005B0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6E2C-4E29-BE8B-0494DFE104D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8CFD0009-BF30-4713-8F57-9C5C62C505D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6E2C-4E29-BE8B-0494DFE104D8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0AE1122F-FE3E-4779-8D2D-8A91C15BB97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6E2C-4E29-BE8B-0494DFE104D8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8D8A3702-8ED4-467F-87FE-887FF9DCC65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6E2C-4E29-BE8B-0494DFE104D8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C0ADE777-F56A-4AAD-9417-73A963919C0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6E2C-4E29-BE8B-0494DFE104D8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7A122F09-D4A4-4441-B7FF-36528552FE8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6E2C-4E29-BE8B-0494DFE104D8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213F3DC9-D42D-4F0E-B329-AA7632269C4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6E2C-4E29-BE8B-0494DFE104D8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6CE45A7C-AEA7-4AAB-B1C7-CF451BF3CFD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6E2C-4E29-BE8B-0494DFE104D8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162A031F-B150-424D-BC2B-74F1A8C0452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6E2C-4E29-BE8B-0494DFE104D8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8841C0EE-CF75-4C80-A3D3-E94945910570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6E2C-4E29-BE8B-0494DFE104D8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10AD3CF4-59AA-441A-B52D-E6CD8EF880C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6E2C-4E29-BE8B-0494DFE104D8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61D1ADF4-1BD4-4340-9858-F6CAAE6445B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6E2C-4E29-BE8B-0494DFE104D8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1102EB3D-B89C-4FC0-8F52-3E28E746DA4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6E2C-4E29-BE8B-0494DFE104D8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A2963671-4650-4411-9DB9-0CE075FCC35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6E2C-4E29-BE8B-0494DFE104D8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310489A0-C968-4856-90C8-EE028B91D8E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6E2C-4E29-BE8B-0494DFE104D8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B7083A64-A31A-4E27-B987-0D93F3AECBF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6E2C-4E29-BE8B-0494DFE104D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маршрут!$C$6:$C$23</c:f>
              <c:numCache>
                <c:formatCode>0.00</c:formatCode>
                <c:ptCount val="18"/>
                <c:pt idx="0">
                  <c:v>41.02</c:v>
                </c:pt>
                <c:pt idx="1">
                  <c:v>41.11</c:v>
                </c:pt>
                <c:pt idx="2">
                  <c:v>44.17</c:v>
                </c:pt>
                <c:pt idx="3">
                  <c:v>42.9</c:v>
                </c:pt>
                <c:pt idx="4">
                  <c:v>38.97</c:v>
                </c:pt>
                <c:pt idx="5">
                  <c:v>40.57</c:v>
                </c:pt>
                <c:pt idx="6">
                  <c:v>42.72</c:v>
                </c:pt>
                <c:pt idx="7">
                  <c:v>40.74</c:v>
                </c:pt>
                <c:pt idx="8">
                  <c:v>40.08</c:v>
                </c:pt>
                <c:pt idx="9">
                  <c:v>43.13</c:v>
                </c:pt>
                <c:pt idx="10">
                  <c:v>43.62</c:v>
                </c:pt>
                <c:pt idx="11">
                  <c:v>42.86</c:v>
                </c:pt>
                <c:pt idx="12">
                  <c:v>39.72</c:v>
                </c:pt>
                <c:pt idx="13">
                  <c:v>41.98</c:v>
                </c:pt>
                <c:pt idx="14">
                  <c:v>40.1</c:v>
                </c:pt>
                <c:pt idx="15">
                  <c:v>39.08</c:v>
                </c:pt>
                <c:pt idx="16">
                  <c:v>42.05</c:v>
                </c:pt>
                <c:pt idx="17">
                  <c:v>44.26</c:v>
                </c:pt>
              </c:numCache>
            </c:numRef>
          </c:xVal>
          <c:yVal>
            <c:numRef>
              <c:f>маршрут!$D$6:$D$23</c:f>
              <c:numCache>
                <c:formatCode>0.00</c:formatCode>
                <c:ptCount val="18"/>
                <c:pt idx="0">
                  <c:v>43</c:v>
                </c:pt>
                <c:pt idx="1">
                  <c:v>45</c:v>
                </c:pt>
                <c:pt idx="2">
                  <c:v>44.78</c:v>
                </c:pt>
                <c:pt idx="3">
                  <c:v>45.72</c:v>
                </c:pt>
                <c:pt idx="4">
                  <c:v>45.03</c:v>
                </c:pt>
                <c:pt idx="5">
                  <c:v>45.43</c:v>
                </c:pt>
                <c:pt idx="6">
                  <c:v>42.27</c:v>
                </c:pt>
                <c:pt idx="7">
                  <c:v>44.63</c:v>
                </c:pt>
                <c:pt idx="8">
                  <c:v>44.6</c:v>
                </c:pt>
                <c:pt idx="9">
                  <c:v>44.22</c:v>
                </c:pt>
                <c:pt idx="10">
                  <c:v>43.48</c:v>
                </c:pt>
                <c:pt idx="11">
                  <c:v>45.33</c:v>
                </c:pt>
                <c:pt idx="12">
                  <c:v>43.58</c:v>
                </c:pt>
                <c:pt idx="13">
                  <c:v>45.05</c:v>
                </c:pt>
                <c:pt idx="14">
                  <c:v>45.86</c:v>
                </c:pt>
                <c:pt idx="15">
                  <c:v>44.1</c:v>
                </c:pt>
                <c:pt idx="16">
                  <c:v>44.21</c:v>
                </c:pt>
                <c:pt idx="17">
                  <c:v>46.32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маршрут!$B$6:$B$23</c15:f>
                <c15:dlblRangeCache>
                  <c:ptCount val="18"/>
                  <c:pt idx="0">
                    <c:v>Сухум</c:v>
                  </c:pt>
                  <c:pt idx="1">
                    <c:v>Армавир</c:v>
                  </c:pt>
                  <c:pt idx="2">
                    <c:v>Буденновск</c:v>
                  </c:pt>
                  <c:pt idx="3">
                    <c:v>Ипатово</c:v>
                  </c:pt>
                  <c:pt idx="4">
                    <c:v>Краснодар</c:v>
                  </c:pt>
                  <c:pt idx="5">
                    <c:v>Кропоткин</c:v>
                  </c:pt>
                  <c:pt idx="6">
                    <c:v>Кутаиси</c:v>
                  </c:pt>
                  <c:pt idx="7">
                    <c:v>Лабинск</c:v>
                  </c:pt>
                  <c:pt idx="8">
                    <c:v>Майкоп</c:v>
                  </c:pt>
                  <c:pt idx="9">
                    <c:v>Мин. Воды</c:v>
                  </c:pt>
                  <c:pt idx="10">
                    <c:v>Нальчик</c:v>
                  </c:pt>
                  <c:pt idx="11">
                    <c:v>Светлоград</c:v>
                  </c:pt>
                  <c:pt idx="12">
                    <c:v>Сочи </c:v>
                  </c:pt>
                  <c:pt idx="13">
                    <c:v>Ставрополь</c:v>
                  </c:pt>
                  <c:pt idx="14">
                    <c:v>Тихорецк</c:v>
                  </c:pt>
                  <c:pt idx="15">
                    <c:v>Туапсе</c:v>
                  </c:pt>
                  <c:pt idx="16">
                    <c:v>Черкесск</c:v>
                  </c:pt>
                  <c:pt idx="17">
                    <c:v>Элиста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2-6E2C-4E29-BE8B-0494DFE104D8}"/>
            </c:ext>
          </c:extLst>
        </c:ser>
        <c:ser>
          <c:idx val="0"/>
          <c:order val="1"/>
          <c:tx>
            <c:v>route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маршрут!$AB$28:$AB$46</c:f>
              <c:numCache>
                <c:formatCode>0.000</c:formatCode>
                <c:ptCount val="19"/>
                <c:pt idx="0">
                  <c:v>41.02</c:v>
                </c:pt>
                <c:pt idx="1">
                  <c:v>39.72</c:v>
                </c:pt>
                <c:pt idx="2">
                  <c:v>39.08</c:v>
                </c:pt>
                <c:pt idx="3">
                  <c:v>40.08</c:v>
                </c:pt>
                <c:pt idx="4">
                  <c:v>40.74</c:v>
                </c:pt>
                <c:pt idx="5">
                  <c:v>41.11</c:v>
                </c:pt>
                <c:pt idx="6">
                  <c:v>41.98</c:v>
                </c:pt>
                <c:pt idx="7">
                  <c:v>42.86</c:v>
                </c:pt>
                <c:pt idx="8">
                  <c:v>42.9</c:v>
                </c:pt>
                <c:pt idx="9">
                  <c:v>44.26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</c:numCache>
            </c:numRef>
          </c:xVal>
          <c:yVal>
            <c:numRef>
              <c:f>маршрут!$AC$28:$AC$46</c:f>
              <c:numCache>
                <c:formatCode>0.000</c:formatCode>
                <c:ptCount val="19"/>
                <c:pt idx="0">
                  <c:v>43</c:v>
                </c:pt>
                <c:pt idx="1">
                  <c:v>43.58</c:v>
                </c:pt>
                <c:pt idx="2">
                  <c:v>44.1</c:v>
                </c:pt>
                <c:pt idx="3">
                  <c:v>44.6</c:v>
                </c:pt>
                <c:pt idx="4">
                  <c:v>44.63</c:v>
                </c:pt>
                <c:pt idx="5">
                  <c:v>45</c:v>
                </c:pt>
                <c:pt idx="6">
                  <c:v>45.05</c:v>
                </c:pt>
                <c:pt idx="7">
                  <c:v>45.33</c:v>
                </c:pt>
                <c:pt idx="8">
                  <c:v>45.72</c:v>
                </c:pt>
                <c:pt idx="9">
                  <c:v>46.32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3-6E2C-4E29-BE8B-0494DFE104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1047247"/>
        <c:axId val="801064303"/>
      </c:scatterChart>
      <c:valAx>
        <c:axId val="8010472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64303"/>
        <c:crosses val="autoZero"/>
        <c:crossBetween val="midCat"/>
        <c:majorUnit val="0.5"/>
      </c:valAx>
      <c:valAx>
        <c:axId val="801064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472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 b="1"/>
              <a:t>Маршрут Сухум-Элиста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>
        <c:manualLayout>
          <c:layoutTarget val="inner"/>
          <c:xMode val="edge"/>
          <c:yMode val="edge"/>
          <c:x val="8.0297534529495285E-2"/>
          <c:y val="8.1759415401911201E-2"/>
          <c:w val="0.87954175809990975"/>
          <c:h val="0.84777013539412138"/>
        </c:manualLayout>
      </c:layout>
      <c:scatterChart>
        <c:scatterStyle val="lineMarker"/>
        <c:varyColors val="0"/>
        <c:ser>
          <c:idx val="1"/>
          <c:order val="0"/>
          <c:tx>
            <c:v>points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CA0A38D4-69DC-4AC6-94E9-4357F4C3F37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D979-4E0A-82E3-1B952C44BA76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482B649B-1B27-4688-8817-CAAC7475933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D979-4E0A-82E3-1B952C44BA76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F0777357-101C-49D9-8360-EBF49996DE5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D979-4E0A-82E3-1B952C44BA76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5EA72F77-FB7C-4AAD-BE66-692AF024A8A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D979-4E0A-82E3-1B952C44BA76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2B786D2D-A67E-46ED-ACCE-8FE4CAC1EB1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D979-4E0A-82E3-1B952C44BA76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225FBC67-CBBD-4D02-857A-C7EFDF07067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D979-4E0A-82E3-1B952C44BA76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FCFB0A1D-7BBF-4248-801B-8438A19F672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D979-4E0A-82E3-1B952C44BA76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367BE4B7-BCA0-4DEF-9E93-EEE36ECFF10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D979-4E0A-82E3-1B952C44BA76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457E7A2A-977B-46A6-AF84-98234489BBA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D979-4E0A-82E3-1B952C44BA76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6FE3395C-0FEF-432D-843F-7ABAEAA2875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D979-4E0A-82E3-1B952C44BA76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D750B1EC-7C3A-4CEE-BF6B-72C825FCADB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D979-4E0A-82E3-1B952C44BA76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BFAB715B-0CDC-47D1-9797-6B5C151693B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D979-4E0A-82E3-1B952C44BA76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00420FB1-5BFA-43FD-9ECB-63B650C494FA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D979-4E0A-82E3-1B952C44BA76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460339FE-8968-446C-B634-A8BCB4DD741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D979-4E0A-82E3-1B952C44BA76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1874395C-78B2-4278-AF4D-8AD18E14605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D979-4E0A-82E3-1B952C44BA76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F1077A6F-0897-4FA3-BF6E-90EF3E92BC6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D979-4E0A-82E3-1B952C44BA76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AEF0DCD6-4AF0-45DD-BC7D-BA94679E78B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D979-4E0A-82E3-1B952C44BA76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435C023A-AF62-4DB8-8213-02E4A653A0D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D979-4E0A-82E3-1B952C44BA7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'+Мин Воды'!$C$6:$C$23</c:f>
              <c:numCache>
                <c:formatCode>0.00</c:formatCode>
                <c:ptCount val="18"/>
                <c:pt idx="0">
                  <c:v>41.02</c:v>
                </c:pt>
                <c:pt idx="1">
                  <c:v>41.11</c:v>
                </c:pt>
                <c:pt idx="2">
                  <c:v>44.17</c:v>
                </c:pt>
                <c:pt idx="3">
                  <c:v>42.9</c:v>
                </c:pt>
                <c:pt idx="4">
                  <c:v>38.97</c:v>
                </c:pt>
                <c:pt idx="5">
                  <c:v>40.57</c:v>
                </c:pt>
                <c:pt idx="6">
                  <c:v>42.72</c:v>
                </c:pt>
                <c:pt idx="7">
                  <c:v>40.74</c:v>
                </c:pt>
                <c:pt idx="8">
                  <c:v>40.08</c:v>
                </c:pt>
                <c:pt idx="9">
                  <c:v>43.13</c:v>
                </c:pt>
                <c:pt idx="10">
                  <c:v>43.62</c:v>
                </c:pt>
                <c:pt idx="11">
                  <c:v>42.86</c:v>
                </c:pt>
                <c:pt idx="12">
                  <c:v>39.72</c:v>
                </c:pt>
                <c:pt idx="13">
                  <c:v>41.98</c:v>
                </c:pt>
                <c:pt idx="14">
                  <c:v>40.1</c:v>
                </c:pt>
                <c:pt idx="15">
                  <c:v>39.08</c:v>
                </c:pt>
                <c:pt idx="16">
                  <c:v>42.05</c:v>
                </c:pt>
                <c:pt idx="17">
                  <c:v>44.26</c:v>
                </c:pt>
              </c:numCache>
            </c:numRef>
          </c:xVal>
          <c:yVal>
            <c:numRef>
              <c:f>'+Мин Воды'!$D$6:$D$23</c:f>
              <c:numCache>
                <c:formatCode>0.00</c:formatCode>
                <c:ptCount val="18"/>
                <c:pt idx="0">
                  <c:v>43</c:v>
                </c:pt>
                <c:pt idx="1">
                  <c:v>45</c:v>
                </c:pt>
                <c:pt idx="2">
                  <c:v>44.78</c:v>
                </c:pt>
                <c:pt idx="3">
                  <c:v>45.72</c:v>
                </c:pt>
                <c:pt idx="4">
                  <c:v>45.03</c:v>
                </c:pt>
                <c:pt idx="5">
                  <c:v>45.43</c:v>
                </c:pt>
                <c:pt idx="6">
                  <c:v>42.27</c:v>
                </c:pt>
                <c:pt idx="7">
                  <c:v>44.63</c:v>
                </c:pt>
                <c:pt idx="8">
                  <c:v>44.6</c:v>
                </c:pt>
                <c:pt idx="9">
                  <c:v>44.22</c:v>
                </c:pt>
                <c:pt idx="10">
                  <c:v>43.48</c:v>
                </c:pt>
                <c:pt idx="11">
                  <c:v>45.33</c:v>
                </c:pt>
                <c:pt idx="12">
                  <c:v>43.58</c:v>
                </c:pt>
                <c:pt idx="13">
                  <c:v>45.05</c:v>
                </c:pt>
                <c:pt idx="14">
                  <c:v>45.86</c:v>
                </c:pt>
                <c:pt idx="15">
                  <c:v>44.1</c:v>
                </c:pt>
                <c:pt idx="16">
                  <c:v>44.21</c:v>
                </c:pt>
                <c:pt idx="17">
                  <c:v>46.32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'+Мин Воды'!$B$6:$B$23</c15:f>
                <c15:dlblRangeCache>
                  <c:ptCount val="18"/>
                  <c:pt idx="0">
                    <c:v>Сухум</c:v>
                  </c:pt>
                  <c:pt idx="1">
                    <c:v>Армавир</c:v>
                  </c:pt>
                  <c:pt idx="2">
                    <c:v>Буденновск</c:v>
                  </c:pt>
                  <c:pt idx="3">
                    <c:v>Ипатово</c:v>
                  </c:pt>
                  <c:pt idx="4">
                    <c:v>Краснодар</c:v>
                  </c:pt>
                  <c:pt idx="5">
                    <c:v>Кропоткин</c:v>
                  </c:pt>
                  <c:pt idx="6">
                    <c:v>Кутаиси</c:v>
                  </c:pt>
                  <c:pt idx="7">
                    <c:v>Лабинск</c:v>
                  </c:pt>
                  <c:pt idx="8">
                    <c:v>Майкоп</c:v>
                  </c:pt>
                  <c:pt idx="9">
                    <c:v>Мин. Воды</c:v>
                  </c:pt>
                  <c:pt idx="10">
                    <c:v>Нальчик</c:v>
                  </c:pt>
                  <c:pt idx="11">
                    <c:v>Светлоград</c:v>
                  </c:pt>
                  <c:pt idx="12">
                    <c:v>Сочи </c:v>
                  </c:pt>
                  <c:pt idx="13">
                    <c:v>Ставрополь</c:v>
                  </c:pt>
                  <c:pt idx="14">
                    <c:v>Тихорецк</c:v>
                  </c:pt>
                  <c:pt idx="15">
                    <c:v>Туапсе</c:v>
                  </c:pt>
                  <c:pt idx="16">
                    <c:v>Черкесск</c:v>
                  </c:pt>
                  <c:pt idx="17">
                    <c:v>Элиста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2-D979-4E0A-82E3-1B952C44BA76}"/>
            </c:ext>
          </c:extLst>
        </c:ser>
        <c:ser>
          <c:idx val="0"/>
          <c:order val="1"/>
          <c:tx>
            <c:v>route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'+Мин Воды'!$AB$28:$AB$46</c:f>
              <c:numCache>
                <c:formatCode>0.000</c:formatCode>
                <c:ptCount val="19"/>
                <c:pt idx="0">
                  <c:v>41.02</c:v>
                </c:pt>
                <c:pt idx="1">
                  <c:v>42.72</c:v>
                </c:pt>
                <c:pt idx="2">
                  <c:v>43.62</c:v>
                </c:pt>
                <c:pt idx="3">
                  <c:v>43.13</c:v>
                </c:pt>
                <c:pt idx="4">
                  <c:v>44.17</c:v>
                </c:pt>
                <c:pt idx="5">
                  <c:v>44.26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</c:numCache>
            </c:numRef>
          </c:xVal>
          <c:yVal>
            <c:numRef>
              <c:f>'+Мин Воды'!$AC$28:$AC$46</c:f>
              <c:numCache>
                <c:formatCode>0.000</c:formatCode>
                <c:ptCount val="19"/>
                <c:pt idx="0">
                  <c:v>43</c:v>
                </c:pt>
                <c:pt idx="1">
                  <c:v>42.27</c:v>
                </c:pt>
                <c:pt idx="2">
                  <c:v>43.48</c:v>
                </c:pt>
                <c:pt idx="3">
                  <c:v>44.22</c:v>
                </c:pt>
                <c:pt idx="4">
                  <c:v>44.78</c:v>
                </c:pt>
                <c:pt idx="5">
                  <c:v>46.32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3-D979-4E0A-82E3-1B952C44BA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1047247"/>
        <c:axId val="801064303"/>
      </c:scatterChart>
      <c:valAx>
        <c:axId val="8010472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64303"/>
        <c:crosses val="autoZero"/>
        <c:crossBetween val="midCat"/>
        <c:majorUnit val="0.5"/>
      </c:valAx>
      <c:valAx>
        <c:axId val="801064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472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 b="1"/>
              <a:t>Маршрут Сухум-Элиста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>
        <c:manualLayout>
          <c:layoutTarget val="inner"/>
          <c:xMode val="edge"/>
          <c:yMode val="edge"/>
          <c:x val="8.0297534529495285E-2"/>
          <c:y val="8.1759415401911201E-2"/>
          <c:w val="0.87954175809990975"/>
          <c:h val="0.84777013539412138"/>
        </c:manualLayout>
      </c:layout>
      <c:scatterChart>
        <c:scatterStyle val="lineMarker"/>
        <c:varyColors val="0"/>
        <c:ser>
          <c:idx val="1"/>
          <c:order val="0"/>
          <c:tx>
            <c:v>points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8326B7E1-DE6F-40E8-AC2E-F0AE7388514B}" type="CELLRANGE">
                      <a:rPr lang="en-US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AD4E-42B7-93EA-BE4A9C886DBC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0DD3FEFC-9EE0-418F-AFF1-264D4037287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AD4E-42B7-93EA-BE4A9C886DBC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32284614-6FDF-4219-9565-AFA78FA6F88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D4E-42B7-93EA-BE4A9C886DBC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45013D2F-FCF6-4301-8B9D-8BC9195EE562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D4E-42B7-93EA-BE4A9C886DBC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6621F636-4ED6-4CEE-96B1-D67A6C135EF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AD4E-42B7-93EA-BE4A9C886DBC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42EA05BA-7D0F-41ED-AE09-5D425BB14A7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AD4E-42B7-93EA-BE4A9C886DBC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52C2201B-705A-485B-899D-FC02AD1A93B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AD4E-42B7-93EA-BE4A9C886DBC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EBCE60AF-1F70-4264-8E7D-0ABCC6D5F58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AD4E-42B7-93EA-BE4A9C886DBC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9A3AB5CF-AB74-4CE3-8381-D6EF03E35CA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AD4E-42B7-93EA-BE4A9C886DBC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2E214E25-7BF8-4C6C-A560-18CBA3EEA60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AD4E-42B7-93EA-BE4A9C886DBC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8B119C58-C1FC-419E-A882-82668B08E45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AD4E-42B7-93EA-BE4A9C886DBC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C60A2B18-4418-49F5-AAE4-6C6CDF4A339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AD4E-42B7-93EA-BE4A9C886DBC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AAB52205-4E90-45BE-B58B-2EBD298F72F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AD4E-42B7-93EA-BE4A9C886DBC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B22721C5-5DC3-4619-B982-EC296A78467B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AD4E-42B7-93EA-BE4A9C886DBC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CEEB24B7-DD9D-4FCD-824D-B77BF3A29C0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AD4E-42B7-93EA-BE4A9C886DBC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9F5CDDB7-0523-4074-B77F-579B1B1E111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AD4E-42B7-93EA-BE4A9C886DBC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F70A2743-E313-405A-87EB-1D9CD1B0188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AD4E-42B7-93EA-BE4A9C886DBC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70501CA9-BC6F-4BDC-89F0-52AAF710AD2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AD4E-42B7-93EA-BE4A9C886DB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'-Армавир'!$C$6:$C$23</c:f>
              <c:numCache>
                <c:formatCode>0.00</c:formatCode>
                <c:ptCount val="18"/>
                <c:pt idx="0">
                  <c:v>41.02</c:v>
                </c:pt>
                <c:pt idx="1">
                  <c:v>41.11</c:v>
                </c:pt>
                <c:pt idx="2">
                  <c:v>44.17</c:v>
                </c:pt>
                <c:pt idx="3">
                  <c:v>42.9</c:v>
                </c:pt>
                <c:pt idx="4">
                  <c:v>38.97</c:v>
                </c:pt>
                <c:pt idx="5">
                  <c:v>40.57</c:v>
                </c:pt>
                <c:pt idx="6">
                  <c:v>42.72</c:v>
                </c:pt>
                <c:pt idx="7">
                  <c:v>40.74</c:v>
                </c:pt>
                <c:pt idx="8">
                  <c:v>40.08</c:v>
                </c:pt>
                <c:pt idx="9">
                  <c:v>43.13</c:v>
                </c:pt>
                <c:pt idx="10">
                  <c:v>43.62</c:v>
                </c:pt>
                <c:pt idx="11">
                  <c:v>42.86</c:v>
                </c:pt>
                <c:pt idx="12">
                  <c:v>39.72</c:v>
                </c:pt>
                <c:pt idx="13">
                  <c:v>41.98</c:v>
                </c:pt>
                <c:pt idx="14">
                  <c:v>40.1</c:v>
                </c:pt>
                <c:pt idx="15">
                  <c:v>39.08</c:v>
                </c:pt>
                <c:pt idx="16">
                  <c:v>42.05</c:v>
                </c:pt>
                <c:pt idx="17">
                  <c:v>44.26</c:v>
                </c:pt>
              </c:numCache>
            </c:numRef>
          </c:xVal>
          <c:yVal>
            <c:numRef>
              <c:f>'-Армавир'!$D$6:$D$23</c:f>
              <c:numCache>
                <c:formatCode>0.00</c:formatCode>
                <c:ptCount val="18"/>
                <c:pt idx="0">
                  <c:v>43</c:v>
                </c:pt>
                <c:pt idx="1">
                  <c:v>45</c:v>
                </c:pt>
                <c:pt idx="2">
                  <c:v>44.78</c:v>
                </c:pt>
                <c:pt idx="3">
                  <c:v>45.72</c:v>
                </c:pt>
                <c:pt idx="4">
                  <c:v>45.03</c:v>
                </c:pt>
                <c:pt idx="5">
                  <c:v>45.43</c:v>
                </c:pt>
                <c:pt idx="6">
                  <c:v>42.27</c:v>
                </c:pt>
                <c:pt idx="7">
                  <c:v>44.63</c:v>
                </c:pt>
                <c:pt idx="8">
                  <c:v>44.6</c:v>
                </c:pt>
                <c:pt idx="9">
                  <c:v>44.22</c:v>
                </c:pt>
                <c:pt idx="10">
                  <c:v>43.48</c:v>
                </c:pt>
                <c:pt idx="11">
                  <c:v>45.33</c:v>
                </c:pt>
                <c:pt idx="12">
                  <c:v>43.58</c:v>
                </c:pt>
                <c:pt idx="13">
                  <c:v>45.05</c:v>
                </c:pt>
                <c:pt idx="14">
                  <c:v>45.86</c:v>
                </c:pt>
                <c:pt idx="15">
                  <c:v>44.1</c:v>
                </c:pt>
                <c:pt idx="16">
                  <c:v>44.21</c:v>
                </c:pt>
                <c:pt idx="17">
                  <c:v>46.32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'-Армавир'!$B$6:$B$23</c15:f>
                <c15:dlblRangeCache>
                  <c:ptCount val="18"/>
                  <c:pt idx="0">
                    <c:v>Сухум</c:v>
                  </c:pt>
                  <c:pt idx="1">
                    <c:v>Армавир</c:v>
                  </c:pt>
                  <c:pt idx="2">
                    <c:v>Буденновск</c:v>
                  </c:pt>
                  <c:pt idx="3">
                    <c:v>Ипатово</c:v>
                  </c:pt>
                  <c:pt idx="4">
                    <c:v>Краснодар</c:v>
                  </c:pt>
                  <c:pt idx="5">
                    <c:v>Кропоткин</c:v>
                  </c:pt>
                  <c:pt idx="6">
                    <c:v>Кутаиси</c:v>
                  </c:pt>
                  <c:pt idx="7">
                    <c:v>Лабинск</c:v>
                  </c:pt>
                  <c:pt idx="8">
                    <c:v>Майкоп</c:v>
                  </c:pt>
                  <c:pt idx="9">
                    <c:v>Мин. Воды</c:v>
                  </c:pt>
                  <c:pt idx="10">
                    <c:v>Нальчик</c:v>
                  </c:pt>
                  <c:pt idx="11">
                    <c:v>Светлоград</c:v>
                  </c:pt>
                  <c:pt idx="12">
                    <c:v>Сочи </c:v>
                  </c:pt>
                  <c:pt idx="13">
                    <c:v>Ставрополь</c:v>
                  </c:pt>
                  <c:pt idx="14">
                    <c:v>Тихорецк</c:v>
                  </c:pt>
                  <c:pt idx="15">
                    <c:v>Туапсе</c:v>
                  </c:pt>
                  <c:pt idx="16">
                    <c:v>Черкесск</c:v>
                  </c:pt>
                  <c:pt idx="17">
                    <c:v>Элиста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2-AD4E-42B7-93EA-BE4A9C886DBC}"/>
            </c:ext>
          </c:extLst>
        </c:ser>
        <c:ser>
          <c:idx val="0"/>
          <c:order val="1"/>
          <c:tx>
            <c:v>route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'-Армавир'!$AB$28:$AB$46</c:f>
              <c:numCache>
                <c:formatCode>0.000</c:formatCode>
                <c:ptCount val="19"/>
                <c:pt idx="0">
                  <c:v>41.02</c:v>
                </c:pt>
                <c:pt idx="1">
                  <c:v>39.72</c:v>
                </c:pt>
                <c:pt idx="2">
                  <c:v>39.08</c:v>
                </c:pt>
                <c:pt idx="3">
                  <c:v>40.08</c:v>
                </c:pt>
                <c:pt idx="4">
                  <c:v>40.74</c:v>
                </c:pt>
                <c:pt idx="5">
                  <c:v>41.98</c:v>
                </c:pt>
                <c:pt idx="6">
                  <c:v>42.86</c:v>
                </c:pt>
                <c:pt idx="7">
                  <c:v>42.9</c:v>
                </c:pt>
                <c:pt idx="8">
                  <c:v>44.26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</c:numCache>
            </c:numRef>
          </c:xVal>
          <c:yVal>
            <c:numRef>
              <c:f>'-Армавир'!$AC$28:$AC$46</c:f>
              <c:numCache>
                <c:formatCode>0.000</c:formatCode>
                <c:ptCount val="19"/>
                <c:pt idx="0">
                  <c:v>43</c:v>
                </c:pt>
                <c:pt idx="1">
                  <c:v>43.58</c:v>
                </c:pt>
                <c:pt idx="2">
                  <c:v>44.1</c:v>
                </c:pt>
                <c:pt idx="3">
                  <c:v>44.6</c:v>
                </c:pt>
                <c:pt idx="4">
                  <c:v>44.63</c:v>
                </c:pt>
                <c:pt idx="5">
                  <c:v>45.05</c:v>
                </c:pt>
                <c:pt idx="6">
                  <c:v>45.33</c:v>
                </c:pt>
                <c:pt idx="7">
                  <c:v>45.72</c:v>
                </c:pt>
                <c:pt idx="8">
                  <c:v>46.32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3-AD4E-42B7-93EA-BE4A9C886D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1047247"/>
        <c:axId val="801064303"/>
      </c:scatterChart>
      <c:valAx>
        <c:axId val="8010472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64303"/>
        <c:crosses val="autoZero"/>
        <c:crossBetween val="midCat"/>
        <c:majorUnit val="0.5"/>
      </c:valAx>
      <c:valAx>
        <c:axId val="801064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472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 b="1"/>
              <a:t>Маршрут Сухум-Элиста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>
        <c:manualLayout>
          <c:layoutTarget val="inner"/>
          <c:xMode val="edge"/>
          <c:yMode val="edge"/>
          <c:x val="8.0297534529495285E-2"/>
          <c:y val="8.1759415401911201E-2"/>
          <c:w val="0.87954175809990975"/>
          <c:h val="0.84777013539412138"/>
        </c:manualLayout>
      </c:layout>
      <c:scatterChart>
        <c:scatterStyle val="lineMarker"/>
        <c:varyColors val="0"/>
        <c:ser>
          <c:idx val="1"/>
          <c:order val="0"/>
          <c:tx>
            <c:v>points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CEA14558-F1B9-42BD-A242-EF6324589AAA}" type="CELLRANGE">
                      <a:rPr lang="en-US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BF2C-40E1-B969-69A659A7D17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2845E02-C271-4215-9F85-D2927CD59FC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BF2C-40E1-B969-69A659A7D17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1035FD2C-F09D-4D6F-8A43-E46786736E3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BF2C-40E1-B969-69A659A7D17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02A65BFD-4A5C-499B-AF82-52E5B619F93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BF2C-40E1-B969-69A659A7D178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033B7DD6-9EA9-446F-BF4A-96AFFE863C9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BF2C-40E1-B969-69A659A7D178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D0AE77AA-308B-4E14-B0E2-6B7F996B002C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BF2C-40E1-B969-69A659A7D178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428CC5DE-C19E-41D1-A323-041DD047EFE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BF2C-40E1-B969-69A659A7D178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BB1CA066-AA9A-48B7-A144-DC32EF8B795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BF2C-40E1-B969-69A659A7D178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3A7103FB-DCC1-4AED-A6C1-5FA8638E40A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BF2C-40E1-B969-69A659A7D178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BF43006E-A64D-4302-BC82-250AA6A47A7E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BF2C-40E1-B969-69A659A7D178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E9A573FD-0C12-490D-81AF-DD6A99CD11E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BF2C-40E1-B969-69A659A7D178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5573643B-EB1D-4CAD-9E84-9D8CAA189E8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BF2C-40E1-B969-69A659A7D178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6AC525E6-9A71-424C-966F-4BBF74A74F3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BF2C-40E1-B969-69A659A7D178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D5DBB8BF-7529-4535-920E-B05E4F12C9D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BF2C-40E1-B969-69A659A7D178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78CAA459-74FA-445F-9A10-81C26D9BC9D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BF2C-40E1-B969-69A659A7D178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07BA2B21-98A2-464D-A39B-F3B697F39C3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BF2C-40E1-B969-69A659A7D178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238A7428-E994-4E74-99D3-A2A4D12A617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BF2C-40E1-B969-69A659A7D178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C7C6EEBB-4969-4625-A61C-4FEC924F76E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BF2C-40E1-B969-69A659A7D17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'Военно-Сухумская дорога'!$C$6:$C$23</c:f>
              <c:numCache>
                <c:formatCode>0.00</c:formatCode>
                <c:ptCount val="18"/>
                <c:pt idx="0">
                  <c:v>41.02</c:v>
                </c:pt>
                <c:pt idx="1">
                  <c:v>41.11</c:v>
                </c:pt>
                <c:pt idx="2">
                  <c:v>44.17</c:v>
                </c:pt>
                <c:pt idx="3">
                  <c:v>42.9</c:v>
                </c:pt>
                <c:pt idx="4">
                  <c:v>38.97</c:v>
                </c:pt>
                <c:pt idx="5">
                  <c:v>40.57</c:v>
                </c:pt>
                <c:pt idx="6">
                  <c:v>42.72</c:v>
                </c:pt>
                <c:pt idx="7">
                  <c:v>40.74</c:v>
                </c:pt>
                <c:pt idx="8">
                  <c:v>40.08</c:v>
                </c:pt>
                <c:pt idx="9">
                  <c:v>43.13</c:v>
                </c:pt>
                <c:pt idx="10">
                  <c:v>43.62</c:v>
                </c:pt>
                <c:pt idx="11">
                  <c:v>42.86</c:v>
                </c:pt>
                <c:pt idx="12">
                  <c:v>39.72</c:v>
                </c:pt>
                <c:pt idx="13">
                  <c:v>41.98</c:v>
                </c:pt>
                <c:pt idx="14">
                  <c:v>40.1</c:v>
                </c:pt>
                <c:pt idx="15">
                  <c:v>39.08</c:v>
                </c:pt>
                <c:pt idx="16">
                  <c:v>42.05</c:v>
                </c:pt>
                <c:pt idx="17">
                  <c:v>44.26</c:v>
                </c:pt>
              </c:numCache>
            </c:numRef>
          </c:xVal>
          <c:yVal>
            <c:numRef>
              <c:f>'Военно-Сухумская дорога'!$D$6:$D$23</c:f>
              <c:numCache>
                <c:formatCode>0.00</c:formatCode>
                <c:ptCount val="18"/>
                <c:pt idx="0">
                  <c:v>43</c:v>
                </c:pt>
                <c:pt idx="1">
                  <c:v>45</c:v>
                </c:pt>
                <c:pt idx="2">
                  <c:v>44.78</c:v>
                </c:pt>
                <c:pt idx="3">
                  <c:v>45.72</c:v>
                </c:pt>
                <c:pt idx="4">
                  <c:v>45.03</c:v>
                </c:pt>
                <c:pt idx="5">
                  <c:v>45.43</c:v>
                </c:pt>
                <c:pt idx="6">
                  <c:v>42.27</c:v>
                </c:pt>
                <c:pt idx="7">
                  <c:v>44.63</c:v>
                </c:pt>
                <c:pt idx="8">
                  <c:v>44.6</c:v>
                </c:pt>
                <c:pt idx="9">
                  <c:v>44.22</c:v>
                </c:pt>
                <c:pt idx="10">
                  <c:v>43.48</c:v>
                </c:pt>
                <c:pt idx="11">
                  <c:v>45.33</c:v>
                </c:pt>
                <c:pt idx="12">
                  <c:v>43.58</c:v>
                </c:pt>
                <c:pt idx="13">
                  <c:v>45.05</c:v>
                </c:pt>
                <c:pt idx="14">
                  <c:v>45.86</c:v>
                </c:pt>
                <c:pt idx="15">
                  <c:v>44.1</c:v>
                </c:pt>
                <c:pt idx="16">
                  <c:v>44.21</c:v>
                </c:pt>
                <c:pt idx="17">
                  <c:v>46.32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'Военно-Сухумская дорога'!$B$6:$B$23</c15:f>
                <c15:dlblRangeCache>
                  <c:ptCount val="18"/>
                  <c:pt idx="0">
                    <c:v>Сухум</c:v>
                  </c:pt>
                  <c:pt idx="1">
                    <c:v>Армавир</c:v>
                  </c:pt>
                  <c:pt idx="2">
                    <c:v>Буденновск</c:v>
                  </c:pt>
                  <c:pt idx="3">
                    <c:v>Ипатово</c:v>
                  </c:pt>
                  <c:pt idx="4">
                    <c:v>Краснодар</c:v>
                  </c:pt>
                  <c:pt idx="5">
                    <c:v>Кропоткин</c:v>
                  </c:pt>
                  <c:pt idx="6">
                    <c:v>Кутаиси</c:v>
                  </c:pt>
                  <c:pt idx="7">
                    <c:v>Лабинск</c:v>
                  </c:pt>
                  <c:pt idx="8">
                    <c:v>Майкоп</c:v>
                  </c:pt>
                  <c:pt idx="9">
                    <c:v>Мин. Воды</c:v>
                  </c:pt>
                  <c:pt idx="10">
                    <c:v>Нальчик</c:v>
                  </c:pt>
                  <c:pt idx="11">
                    <c:v>Светлоград</c:v>
                  </c:pt>
                  <c:pt idx="12">
                    <c:v>Сочи </c:v>
                  </c:pt>
                  <c:pt idx="13">
                    <c:v>Ставрополь</c:v>
                  </c:pt>
                  <c:pt idx="14">
                    <c:v>Тихорецк</c:v>
                  </c:pt>
                  <c:pt idx="15">
                    <c:v>Туапсе</c:v>
                  </c:pt>
                  <c:pt idx="16">
                    <c:v>Черкесск</c:v>
                  </c:pt>
                  <c:pt idx="17">
                    <c:v>Элиста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2-BF2C-40E1-B969-69A659A7D178}"/>
            </c:ext>
          </c:extLst>
        </c:ser>
        <c:ser>
          <c:idx val="0"/>
          <c:order val="1"/>
          <c:tx>
            <c:v>route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'Военно-Сухумская дорога'!$AB$28:$AB$46</c:f>
              <c:numCache>
                <c:formatCode>0.000</c:formatCode>
                <c:ptCount val="19"/>
                <c:pt idx="0">
                  <c:v>41.02</c:v>
                </c:pt>
                <c:pt idx="1">
                  <c:v>42.05</c:v>
                </c:pt>
                <c:pt idx="2">
                  <c:v>41.98</c:v>
                </c:pt>
                <c:pt idx="3">
                  <c:v>42.86</c:v>
                </c:pt>
                <c:pt idx="4">
                  <c:v>42.9</c:v>
                </c:pt>
                <c:pt idx="5">
                  <c:v>44.26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</c:numCache>
            </c:numRef>
          </c:xVal>
          <c:yVal>
            <c:numRef>
              <c:f>'Военно-Сухумская дорога'!$AC$28:$AC$46</c:f>
              <c:numCache>
                <c:formatCode>0.000</c:formatCode>
                <c:ptCount val="19"/>
                <c:pt idx="0">
                  <c:v>43</c:v>
                </c:pt>
                <c:pt idx="1">
                  <c:v>44.21</c:v>
                </c:pt>
                <c:pt idx="2">
                  <c:v>45.05</c:v>
                </c:pt>
                <c:pt idx="3">
                  <c:v>45.33</c:v>
                </c:pt>
                <c:pt idx="4">
                  <c:v>45.72</c:v>
                </c:pt>
                <c:pt idx="5">
                  <c:v>46.32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3-BF2C-40E1-B969-69A659A7D1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1047247"/>
        <c:axId val="801064303"/>
      </c:scatterChart>
      <c:valAx>
        <c:axId val="8010472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64303"/>
        <c:crosses val="autoZero"/>
        <c:crossBetween val="midCat"/>
        <c:majorUnit val="0.5"/>
      </c:valAx>
      <c:valAx>
        <c:axId val="801064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472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 b="1"/>
              <a:t>Маршрут Сухум-Элиста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>
        <c:manualLayout>
          <c:layoutTarget val="inner"/>
          <c:xMode val="edge"/>
          <c:yMode val="edge"/>
          <c:x val="8.0297534529495285E-2"/>
          <c:y val="8.1759415401911201E-2"/>
          <c:w val="0.87954175809990975"/>
          <c:h val="0.84777013539412138"/>
        </c:manualLayout>
      </c:layout>
      <c:scatterChart>
        <c:scatterStyle val="lineMarker"/>
        <c:varyColors val="0"/>
        <c:ser>
          <c:idx val="1"/>
          <c:order val="0"/>
          <c:tx>
            <c:v>points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0E9A019D-3B40-49DE-AB13-455733E79475}" type="CELLRANGE">
                      <a:rPr lang="en-US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CEB4-45F6-A2BF-98F39552502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35734E7F-92EC-458C-8D0D-49B1A01B6EE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CEB4-45F6-A2BF-98F39552502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4B94A4AA-398B-40C7-A752-22C3C958F69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CEB4-45F6-A2BF-98F39552502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7D057F56-CB58-4885-902B-D3DAF20495A0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CEB4-45F6-A2BF-98F39552502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F1641EE0-48B7-425E-B217-20CE8B0AFF5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CEB4-45F6-A2BF-98F39552502A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B1AD7157-9232-4E4F-BB3F-C6DF9E021BB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CEB4-45F6-A2BF-98F39552502A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83849483-7A15-4510-9838-D03BD37F0254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CEB4-45F6-A2BF-98F39552502A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D6BFBB53-8F58-4BA6-8D9C-BE17B3BDABD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CEB4-45F6-A2BF-98F39552502A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184A9AF0-8052-46DB-9D5B-7FD7CFD1233F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CEB4-45F6-A2BF-98F39552502A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D3B44996-23C7-4CCB-B124-C3AE87AC3343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CEB4-45F6-A2BF-98F39552502A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134A0E19-B4DE-4CA5-BAAC-DF2CE233C235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CEB4-45F6-A2BF-98F39552502A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86EC3DAB-3C2F-4DDA-B736-1463CE572EA8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CEB4-45F6-A2BF-98F39552502A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1444B7CE-ACDA-48BC-8DC2-FC9EC5D67C8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CEB4-45F6-A2BF-98F39552502A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B64A6422-0FF8-48D3-B83C-F1DBCE772C4D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CEB4-45F6-A2BF-98F39552502A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2D093A20-67E0-4C4A-A2D6-C58D89A20A1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CEB4-45F6-A2BF-98F39552502A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8F67DAED-BCCB-4DF5-AF10-6C85E9886B76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CEB4-45F6-A2BF-98F39552502A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F5BC9E48-0AAD-459C-BE35-FBBC35AADFC7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CEB4-45F6-A2BF-98F39552502A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5516105E-F714-4E9B-A189-41DA56100449}" type="CELLRANGE">
                      <a:rPr lang="ru-RU"/>
                      <a:pPr/>
                      <a:t>[ДИАПАЗОН ЯЧЕЕК]</a:t>
                    </a:fld>
                    <a:endParaRPr lang="ru-RU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CEB4-45F6-A2BF-98F39552502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ru-RU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'маршрут TSP'!$C$6:$C$23</c:f>
              <c:numCache>
                <c:formatCode>0.00</c:formatCode>
                <c:ptCount val="18"/>
                <c:pt idx="0">
                  <c:v>41.02</c:v>
                </c:pt>
                <c:pt idx="1">
                  <c:v>41.11</c:v>
                </c:pt>
                <c:pt idx="2">
                  <c:v>44.17</c:v>
                </c:pt>
                <c:pt idx="3">
                  <c:v>42.9</c:v>
                </c:pt>
                <c:pt idx="4">
                  <c:v>38.97</c:v>
                </c:pt>
                <c:pt idx="5">
                  <c:v>40.57</c:v>
                </c:pt>
                <c:pt idx="6">
                  <c:v>42.72</c:v>
                </c:pt>
                <c:pt idx="7">
                  <c:v>40.74</c:v>
                </c:pt>
                <c:pt idx="8">
                  <c:v>40.08</c:v>
                </c:pt>
                <c:pt idx="9">
                  <c:v>43.13</c:v>
                </c:pt>
                <c:pt idx="10">
                  <c:v>43.62</c:v>
                </c:pt>
                <c:pt idx="11">
                  <c:v>42.86</c:v>
                </c:pt>
                <c:pt idx="12">
                  <c:v>39.72</c:v>
                </c:pt>
                <c:pt idx="13">
                  <c:v>41.98</c:v>
                </c:pt>
                <c:pt idx="14">
                  <c:v>40.1</c:v>
                </c:pt>
                <c:pt idx="15">
                  <c:v>39.08</c:v>
                </c:pt>
                <c:pt idx="16">
                  <c:v>42.05</c:v>
                </c:pt>
                <c:pt idx="17">
                  <c:v>44.26</c:v>
                </c:pt>
              </c:numCache>
            </c:numRef>
          </c:xVal>
          <c:yVal>
            <c:numRef>
              <c:f>'маршрут TSP'!$D$6:$D$23</c:f>
              <c:numCache>
                <c:formatCode>0.00</c:formatCode>
                <c:ptCount val="18"/>
                <c:pt idx="0">
                  <c:v>43</c:v>
                </c:pt>
                <c:pt idx="1">
                  <c:v>45</c:v>
                </c:pt>
                <c:pt idx="2">
                  <c:v>44.78</c:v>
                </c:pt>
                <c:pt idx="3">
                  <c:v>45.72</c:v>
                </c:pt>
                <c:pt idx="4">
                  <c:v>45.03</c:v>
                </c:pt>
                <c:pt idx="5">
                  <c:v>45.43</c:v>
                </c:pt>
                <c:pt idx="6">
                  <c:v>42.27</c:v>
                </c:pt>
                <c:pt idx="7">
                  <c:v>44.63</c:v>
                </c:pt>
                <c:pt idx="8">
                  <c:v>44.6</c:v>
                </c:pt>
                <c:pt idx="9">
                  <c:v>44.22</c:v>
                </c:pt>
                <c:pt idx="10">
                  <c:v>43.48</c:v>
                </c:pt>
                <c:pt idx="11">
                  <c:v>45.33</c:v>
                </c:pt>
                <c:pt idx="12">
                  <c:v>43.58</c:v>
                </c:pt>
                <c:pt idx="13">
                  <c:v>45.05</c:v>
                </c:pt>
                <c:pt idx="14">
                  <c:v>45.86</c:v>
                </c:pt>
                <c:pt idx="15">
                  <c:v>44.1</c:v>
                </c:pt>
                <c:pt idx="16">
                  <c:v>44.21</c:v>
                </c:pt>
                <c:pt idx="17">
                  <c:v>46.32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'маршрут TSP'!$B$6:$B$23</c15:f>
                <c15:dlblRangeCache>
                  <c:ptCount val="18"/>
                  <c:pt idx="0">
                    <c:v>Сухум</c:v>
                  </c:pt>
                  <c:pt idx="1">
                    <c:v>Армавир</c:v>
                  </c:pt>
                  <c:pt idx="2">
                    <c:v>Буденновск</c:v>
                  </c:pt>
                  <c:pt idx="3">
                    <c:v>Ипатово</c:v>
                  </c:pt>
                  <c:pt idx="4">
                    <c:v>Краснодар</c:v>
                  </c:pt>
                  <c:pt idx="5">
                    <c:v>Кропоткин</c:v>
                  </c:pt>
                  <c:pt idx="6">
                    <c:v>Кутаиси</c:v>
                  </c:pt>
                  <c:pt idx="7">
                    <c:v>Лабинск</c:v>
                  </c:pt>
                  <c:pt idx="8">
                    <c:v>Майкоп</c:v>
                  </c:pt>
                  <c:pt idx="9">
                    <c:v>Мин. Воды</c:v>
                  </c:pt>
                  <c:pt idx="10">
                    <c:v>Нальчик</c:v>
                  </c:pt>
                  <c:pt idx="11">
                    <c:v>Светлоград</c:v>
                  </c:pt>
                  <c:pt idx="12">
                    <c:v>Сочи </c:v>
                  </c:pt>
                  <c:pt idx="13">
                    <c:v>Ставрополь</c:v>
                  </c:pt>
                  <c:pt idx="14">
                    <c:v>Тихорецк</c:v>
                  </c:pt>
                  <c:pt idx="15">
                    <c:v>Туапсе</c:v>
                  </c:pt>
                  <c:pt idx="16">
                    <c:v>Черкесск</c:v>
                  </c:pt>
                  <c:pt idx="17">
                    <c:v>Элиста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2-CEB4-45F6-A2BF-98F39552502A}"/>
            </c:ext>
          </c:extLst>
        </c:ser>
        <c:ser>
          <c:idx val="0"/>
          <c:order val="1"/>
          <c:tx>
            <c:v>route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'маршрут TSP'!$AB$50:$AB$68</c:f>
              <c:numCache>
                <c:formatCode>0.000</c:formatCode>
                <c:ptCount val="19"/>
                <c:pt idx="0">
                  <c:v>41.02</c:v>
                </c:pt>
                <c:pt idx="1">
                  <c:v>39.72</c:v>
                </c:pt>
                <c:pt idx="2">
                  <c:v>39.08</c:v>
                </c:pt>
                <c:pt idx="3">
                  <c:v>40.08</c:v>
                </c:pt>
                <c:pt idx="4">
                  <c:v>40.74</c:v>
                </c:pt>
                <c:pt idx="5">
                  <c:v>38.97</c:v>
                </c:pt>
                <c:pt idx="6">
                  <c:v>40.1</c:v>
                </c:pt>
                <c:pt idx="7">
                  <c:v>40.57</c:v>
                </c:pt>
                <c:pt idx="8">
                  <c:v>41.11</c:v>
                </c:pt>
                <c:pt idx="9">
                  <c:v>42.05</c:v>
                </c:pt>
                <c:pt idx="10">
                  <c:v>41.98</c:v>
                </c:pt>
                <c:pt idx="11">
                  <c:v>42.86</c:v>
                </c:pt>
                <c:pt idx="12">
                  <c:v>42.9</c:v>
                </c:pt>
                <c:pt idx="13">
                  <c:v>44.26</c:v>
                </c:pt>
                <c:pt idx="14">
                  <c:v>44.17</c:v>
                </c:pt>
                <c:pt idx="15">
                  <c:v>43.13</c:v>
                </c:pt>
                <c:pt idx="16">
                  <c:v>43.62</c:v>
                </c:pt>
                <c:pt idx="17">
                  <c:v>42.72</c:v>
                </c:pt>
                <c:pt idx="18">
                  <c:v>41.02</c:v>
                </c:pt>
              </c:numCache>
            </c:numRef>
          </c:xVal>
          <c:yVal>
            <c:numRef>
              <c:f>'маршрут TSP'!$AC$50:$AC$68</c:f>
              <c:numCache>
                <c:formatCode>0.000</c:formatCode>
                <c:ptCount val="19"/>
                <c:pt idx="0">
                  <c:v>43</c:v>
                </c:pt>
                <c:pt idx="1">
                  <c:v>43.58</c:v>
                </c:pt>
                <c:pt idx="2">
                  <c:v>44.1</c:v>
                </c:pt>
                <c:pt idx="3">
                  <c:v>44.6</c:v>
                </c:pt>
                <c:pt idx="4">
                  <c:v>44.63</c:v>
                </c:pt>
                <c:pt idx="5">
                  <c:v>45.03</c:v>
                </c:pt>
                <c:pt idx="6">
                  <c:v>45.86</c:v>
                </c:pt>
                <c:pt idx="7">
                  <c:v>45.43</c:v>
                </c:pt>
                <c:pt idx="8">
                  <c:v>45</c:v>
                </c:pt>
                <c:pt idx="9">
                  <c:v>44.21</c:v>
                </c:pt>
                <c:pt idx="10">
                  <c:v>45.05</c:v>
                </c:pt>
                <c:pt idx="11">
                  <c:v>45.33</c:v>
                </c:pt>
                <c:pt idx="12">
                  <c:v>45.72</c:v>
                </c:pt>
                <c:pt idx="13">
                  <c:v>46.32</c:v>
                </c:pt>
                <c:pt idx="14">
                  <c:v>44.78</c:v>
                </c:pt>
                <c:pt idx="15">
                  <c:v>44.22</c:v>
                </c:pt>
                <c:pt idx="16">
                  <c:v>43.48</c:v>
                </c:pt>
                <c:pt idx="17">
                  <c:v>42.27</c:v>
                </c:pt>
                <c:pt idx="18">
                  <c:v>43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3-CEB4-45F6-A2BF-98F3955250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1047247"/>
        <c:axId val="801064303"/>
      </c:scatterChart>
      <c:valAx>
        <c:axId val="8010472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64303"/>
        <c:crosses val="autoZero"/>
        <c:crossBetween val="midCat"/>
        <c:majorUnit val="0.5"/>
      </c:valAx>
      <c:valAx>
        <c:axId val="801064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010472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207010</xdr:colOff>
      <xdr:row>2</xdr:row>
      <xdr:rowOff>128906</xdr:rowOff>
    </xdr:from>
    <xdr:to>
      <xdr:col>31</xdr:col>
      <xdr:colOff>217170</xdr:colOff>
      <xdr:row>24</xdr:row>
      <xdr:rowOff>60326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8FA31727-D691-48D0-B6CB-AAD71866F4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224155</xdr:colOff>
      <xdr:row>2</xdr:row>
      <xdr:rowOff>71755</xdr:rowOff>
    </xdr:from>
    <xdr:to>
      <xdr:col>31</xdr:col>
      <xdr:colOff>315595</xdr:colOff>
      <xdr:row>23</xdr:row>
      <xdr:rowOff>3175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0EF97498-F1E1-4D9B-9AEC-75F37D246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163830</xdr:colOff>
      <xdr:row>2</xdr:row>
      <xdr:rowOff>1905</xdr:rowOff>
    </xdr:from>
    <xdr:to>
      <xdr:col>31</xdr:col>
      <xdr:colOff>255270</xdr:colOff>
      <xdr:row>22</xdr:row>
      <xdr:rowOff>120650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E7270CA0-286C-4EC8-8542-B0217C1347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163830</xdr:colOff>
      <xdr:row>2</xdr:row>
      <xdr:rowOff>1905</xdr:rowOff>
    </xdr:from>
    <xdr:to>
      <xdr:col>31</xdr:col>
      <xdr:colOff>255270</xdr:colOff>
      <xdr:row>22</xdr:row>
      <xdr:rowOff>120650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76304DDE-4AFB-41AC-865B-0EB45BE1D3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163830</xdr:colOff>
      <xdr:row>2</xdr:row>
      <xdr:rowOff>1905</xdr:rowOff>
    </xdr:from>
    <xdr:to>
      <xdr:col>31</xdr:col>
      <xdr:colOff>255270</xdr:colOff>
      <xdr:row>22</xdr:row>
      <xdr:rowOff>120650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E9164ABE-779A-4234-87B2-F1FC83239F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163830</xdr:colOff>
      <xdr:row>2</xdr:row>
      <xdr:rowOff>1905</xdr:rowOff>
    </xdr:from>
    <xdr:to>
      <xdr:col>31</xdr:col>
      <xdr:colOff>255270</xdr:colOff>
      <xdr:row>22</xdr:row>
      <xdr:rowOff>120650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885ACABB-489F-4D15-BA1B-501AFFF659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278130</xdr:colOff>
      <xdr:row>2</xdr:row>
      <xdr:rowOff>68580</xdr:rowOff>
    </xdr:from>
    <xdr:to>
      <xdr:col>32</xdr:col>
      <xdr:colOff>369570</xdr:colOff>
      <xdr:row>23</xdr:row>
      <xdr:rowOff>0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E3BB19D9-4E9C-4C53-9845-6C63C4116F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74541-A01D-45CF-ABD2-6BD1A0B49737}">
  <dimension ref="A1:AH24"/>
  <sheetViews>
    <sheetView workbookViewId="0">
      <selection activeCell="V20" sqref="V20"/>
    </sheetView>
  </sheetViews>
  <sheetFormatPr defaultRowHeight="14.4"/>
  <cols>
    <col min="1" max="1" width="6.89453125" customWidth="1"/>
    <col min="2" max="2" width="10.7890625" bestFit="1" customWidth="1"/>
    <col min="3" max="4" width="6.68359375" customWidth="1"/>
    <col min="5" max="22" width="4.9453125" customWidth="1"/>
  </cols>
  <sheetData>
    <row r="1" spans="1:34" ht="30.6">
      <c r="A1" s="52" t="s">
        <v>59</v>
      </c>
      <c r="B1" s="52"/>
      <c r="C1" s="2" t="s">
        <v>60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</row>
    <row r="3" spans="1:34" ht="52.8">
      <c r="A3" s="4"/>
      <c r="B3" s="31"/>
      <c r="C3" s="31"/>
      <c r="D3" s="31"/>
      <c r="E3" s="36" t="s">
        <v>17</v>
      </c>
      <c r="F3" s="37" t="s">
        <v>1</v>
      </c>
      <c r="G3" s="37" t="s">
        <v>14</v>
      </c>
      <c r="H3" s="37" t="s">
        <v>2</v>
      </c>
      <c r="I3" s="37" t="s">
        <v>3</v>
      </c>
      <c r="J3" s="37" t="s">
        <v>4</v>
      </c>
      <c r="K3" s="37" t="s">
        <v>16</v>
      </c>
      <c r="L3" s="37" t="s">
        <v>13</v>
      </c>
      <c r="M3" s="37" t="s">
        <v>5</v>
      </c>
      <c r="N3" s="37" t="s">
        <v>6</v>
      </c>
      <c r="O3" s="37" t="s">
        <v>15</v>
      </c>
      <c r="P3" s="37" t="s">
        <v>7</v>
      </c>
      <c r="Q3" s="37" t="s">
        <v>0</v>
      </c>
      <c r="R3" s="37" t="s">
        <v>8</v>
      </c>
      <c r="S3" s="37" t="s">
        <v>9</v>
      </c>
      <c r="T3" s="37" t="s">
        <v>10</v>
      </c>
      <c r="U3" s="37" t="s">
        <v>11</v>
      </c>
      <c r="V3" s="36" t="s">
        <v>12</v>
      </c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</row>
    <row r="4" spans="1:34">
      <c r="A4" s="4"/>
      <c r="B4" s="4"/>
      <c r="C4" s="38" t="s">
        <v>63</v>
      </c>
      <c r="D4" s="4"/>
      <c r="E4" s="39">
        <v>41.02</v>
      </c>
      <c r="F4" s="39">
        <v>41.11</v>
      </c>
      <c r="G4" s="39">
        <v>44.17</v>
      </c>
      <c r="H4" s="39">
        <v>42.9</v>
      </c>
      <c r="I4" s="39">
        <v>38.97</v>
      </c>
      <c r="J4" s="39">
        <v>40.57</v>
      </c>
      <c r="K4" s="39">
        <v>42.72</v>
      </c>
      <c r="L4" s="39">
        <v>40.74</v>
      </c>
      <c r="M4" s="39">
        <v>40.08</v>
      </c>
      <c r="N4" s="39">
        <v>43.13</v>
      </c>
      <c r="O4" s="39">
        <v>43.62</v>
      </c>
      <c r="P4" s="39">
        <v>42.86</v>
      </c>
      <c r="Q4" s="39">
        <v>39.72</v>
      </c>
      <c r="R4" s="39">
        <v>41.98</v>
      </c>
      <c r="S4" s="39">
        <v>40.1</v>
      </c>
      <c r="T4" s="39">
        <v>39.08</v>
      </c>
      <c r="U4" s="39">
        <v>42.05</v>
      </c>
      <c r="V4" s="39">
        <v>44.26</v>
      </c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</row>
    <row r="5" spans="1:34">
      <c r="A5" s="4"/>
      <c r="B5" s="4"/>
      <c r="D5" s="38" t="s">
        <v>64</v>
      </c>
      <c r="E5" s="39">
        <v>43</v>
      </c>
      <c r="F5" s="39">
        <v>45</v>
      </c>
      <c r="G5" s="39">
        <v>44.78</v>
      </c>
      <c r="H5" s="39">
        <v>45.72</v>
      </c>
      <c r="I5" s="39">
        <v>45.03</v>
      </c>
      <c r="J5" s="39">
        <v>45.43</v>
      </c>
      <c r="K5" s="39">
        <v>42.27</v>
      </c>
      <c r="L5" s="39">
        <v>44.63</v>
      </c>
      <c r="M5" s="39">
        <v>44.6</v>
      </c>
      <c r="N5" s="39">
        <v>44.22</v>
      </c>
      <c r="O5" s="39">
        <v>43.48</v>
      </c>
      <c r="P5" s="39">
        <v>45.33</v>
      </c>
      <c r="Q5" s="39">
        <v>43.58</v>
      </c>
      <c r="R5" s="39">
        <v>45.05</v>
      </c>
      <c r="S5" s="39">
        <v>45.86</v>
      </c>
      <c r="T5" s="39">
        <v>44.1</v>
      </c>
      <c r="U5" s="39">
        <v>44.21</v>
      </c>
      <c r="V5" s="39">
        <v>46.32</v>
      </c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</row>
    <row r="6" spans="1:34">
      <c r="A6" s="4">
        <v>1</v>
      </c>
      <c r="B6" s="40" t="s">
        <v>17</v>
      </c>
      <c r="C6" s="9">
        <v>41.02</v>
      </c>
      <c r="D6" s="9">
        <v>43</v>
      </c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>
      <c r="A7" s="4">
        <v>2</v>
      </c>
      <c r="B7" s="41" t="s">
        <v>1</v>
      </c>
      <c r="C7" s="9">
        <v>41.11</v>
      </c>
      <c r="D7" s="9">
        <v>45</v>
      </c>
      <c r="E7" s="24"/>
      <c r="F7" s="24"/>
      <c r="G7" s="24"/>
      <c r="H7" s="24"/>
      <c r="I7" s="24"/>
      <c r="J7" s="24">
        <v>76</v>
      </c>
      <c r="K7" s="24"/>
      <c r="L7" s="24">
        <v>45</v>
      </c>
      <c r="M7" s="24">
        <v>138</v>
      </c>
      <c r="N7" s="24"/>
      <c r="O7" s="24"/>
      <c r="P7" s="24"/>
      <c r="Q7" s="24"/>
      <c r="R7" s="24">
        <v>121</v>
      </c>
      <c r="S7" s="24"/>
      <c r="T7" s="24"/>
      <c r="U7" s="24">
        <v>137</v>
      </c>
      <c r="V7" s="2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</row>
    <row r="8" spans="1:34">
      <c r="A8" s="4">
        <v>3</v>
      </c>
      <c r="B8" s="41" t="s">
        <v>14</v>
      </c>
      <c r="C8" s="9">
        <v>44.17</v>
      </c>
      <c r="D8" s="9">
        <v>44.78</v>
      </c>
      <c r="E8" s="24"/>
      <c r="F8" s="24"/>
      <c r="G8" s="24"/>
      <c r="H8" s="24"/>
      <c r="I8" s="24"/>
      <c r="J8" s="24"/>
      <c r="K8" s="24"/>
      <c r="L8" s="24"/>
      <c r="M8" s="24"/>
      <c r="N8" s="24">
        <v>133</v>
      </c>
      <c r="O8" s="24"/>
      <c r="P8" s="24"/>
      <c r="Q8" s="24"/>
      <c r="R8" s="24"/>
      <c r="S8" s="24"/>
      <c r="T8" s="24"/>
      <c r="U8" s="24"/>
      <c r="V8" s="2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</row>
    <row r="9" spans="1:34">
      <c r="A9" s="4">
        <v>4</v>
      </c>
      <c r="B9" s="41" t="s">
        <v>2</v>
      </c>
      <c r="C9" s="9">
        <v>42.9</v>
      </c>
      <c r="D9" s="9">
        <v>45.72</v>
      </c>
      <c r="E9" s="24"/>
      <c r="F9" s="24"/>
      <c r="G9" s="24"/>
      <c r="H9" s="24"/>
      <c r="I9" s="24"/>
      <c r="J9" s="24">
        <v>249</v>
      </c>
      <c r="K9" s="24"/>
      <c r="L9" s="24"/>
      <c r="M9" s="24"/>
      <c r="N9" s="24"/>
      <c r="O9" s="24"/>
      <c r="P9" s="24">
        <v>62</v>
      </c>
      <c r="Q9" s="24"/>
      <c r="R9" s="24"/>
      <c r="S9" s="24"/>
      <c r="T9" s="24"/>
      <c r="U9" s="24"/>
      <c r="V9" s="24">
        <v>135</v>
      </c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</row>
    <row r="10" spans="1:34">
      <c r="A10" s="4">
        <v>5</v>
      </c>
      <c r="B10" s="41" t="s">
        <v>3</v>
      </c>
      <c r="C10" s="9">
        <v>38.97</v>
      </c>
      <c r="D10" s="9">
        <v>45.03</v>
      </c>
      <c r="E10" s="24"/>
      <c r="F10" s="24"/>
      <c r="G10" s="24"/>
      <c r="H10" s="24"/>
      <c r="I10" s="24"/>
      <c r="J10" s="24"/>
      <c r="K10" s="24"/>
      <c r="L10" s="24">
        <v>200</v>
      </c>
      <c r="M10" s="24"/>
      <c r="N10" s="24"/>
      <c r="O10" s="24"/>
      <c r="P10" s="24"/>
      <c r="Q10" s="24"/>
      <c r="R10" s="24"/>
      <c r="S10" s="24">
        <v>154</v>
      </c>
      <c r="T10" s="24">
        <v>175</v>
      </c>
      <c r="U10" s="24"/>
      <c r="V10" s="2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34">
      <c r="A11" s="4">
        <v>6</v>
      </c>
      <c r="B11" s="41" t="s">
        <v>4</v>
      </c>
      <c r="C11" s="9">
        <v>40.57</v>
      </c>
      <c r="D11" s="9">
        <v>45.43</v>
      </c>
      <c r="E11" s="24"/>
      <c r="F11" s="24"/>
      <c r="G11" s="24"/>
      <c r="H11" s="24"/>
      <c r="I11" s="24"/>
      <c r="J11" s="24"/>
      <c r="K11" s="24"/>
      <c r="L11" s="24">
        <v>116</v>
      </c>
      <c r="M11" s="24"/>
      <c r="N11" s="24"/>
      <c r="O11" s="24"/>
      <c r="P11" s="24"/>
      <c r="Q11" s="24"/>
      <c r="R11" s="24">
        <v>157</v>
      </c>
      <c r="S11" s="24">
        <v>61</v>
      </c>
      <c r="T11" s="24"/>
      <c r="U11" s="24"/>
      <c r="V11" s="2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</row>
    <row r="12" spans="1:34">
      <c r="A12" s="4">
        <v>7</v>
      </c>
      <c r="B12" s="41" t="s">
        <v>16</v>
      </c>
      <c r="C12" s="9">
        <v>42.72</v>
      </c>
      <c r="D12" s="9">
        <v>42.27</v>
      </c>
      <c r="E12" s="24">
        <v>204</v>
      </c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</row>
    <row r="13" spans="1:34">
      <c r="A13" s="4">
        <v>8</v>
      </c>
      <c r="B13" s="41" t="s">
        <v>13</v>
      </c>
      <c r="C13" s="9">
        <v>40.74</v>
      </c>
      <c r="D13" s="9">
        <v>44.63</v>
      </c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</row>
    <row r="14" spans="1:34">
      <c r="A14" s="4">
        <v>9</v>
      </c>
      <c r="B14" s="41" t="s">
        <v>5</v>
      </c>
      <c r="C14" s="9">
        <v>40.08</v>
      </c>
      <c r="D14" s="9">
        <v>44.6</v>
      </c>
      <c r="E14" s="24"/>
      <c r="F14" s="24"/>
      <c r="G14" s="24"/>
      <c r="H14" s="24"/>
      <c r="I14" s="24"/>
      <c r="J14" s="24"/>
      <c r="K14" s="24"/>
      <c r="L14" s="24">
        <v>61</v>
      </c>
      <c r="M14" s="24"/>
      <c r="N14" s="24"/>
      <c r="O14" s="24"/>
      <c r="P14" s="24"/>
      <c r="Q14" s="24"/>
      <c r="R14" s="24"/>
      <c r="S14" s="24"/>
      <c r="T14" s="24">
        <v>144</v>
      </c>
      <c r="U14" s="24"/>
      <c r="V14" s="2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</row>
    <row r="15" spans="1:34">
      <c r="A15" s="4">
        <v>10</v>
      </c>
      <c r="B15" s="41" t="s">
        <v>6</v>
      </c>
      <c r="C15" s="9">
        <v>43.13</v>
      </c>
      <c r="D15" s="9">
        <v>44.22</v>
      </c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>
        <v>102</v>
      </c>
      <c r="P15" s="24">
        <v>193</v>
      </c>
      <c r="Q15" s="24"/>
      <c r="R15" s="24"/>
      <c r="S15" s="24"/>
      <c r="T15" s="24"/>
      <c r="U15" s="24">
        <v>99</v>
      </c>
      <c r="V15" s="2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</row>
    <row r="16" spans="1:34">
      <c r="A16" s="4">
        <v>11</v>
      </c>
      <c r="B16" s="41" t="s">
        <v>15</v>
      </c>
      <c r="C16" s="9">
        <v>43.62</v>
      </c>
      <c r="D16" s="9">
        <v>43.48</v>
      </c>
      <c r="E16" s="24"/>
      <c r="F16" s="24"/>
      <c r="G16" s="24"/>
      <c r="H16" s="24"/>
      <c r="I16" s="24"/>
      <c r="J16" s="24"/>
      <c r="K16" s="24">
        <v>361</v>
      </c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</row>
    <row r="17" spans="1:34">
      <c r="A17" s="4">
        <v>12</v>
      </c>
      <c r="B17" s="41" t="s">
        <v>7</v>
      </c>
      <c r="C17" s="9">
        <v>42.86</v>
      </c>
      <c r="D17" s="9">
        <v>45.33</v>
      </c>
      <c r="E17" s="24"/>
      <c r="F17" s="24"/>
      <c r="G17" s="24">
        <v>127</v>
      </c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>
        <v>72</v>
      </c>
      <c r="S17" s="24"/>
      <c r="T17" s="24"/>
      <c r="U17" s="24"/>
      <c r="V17" s="2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</row>
    <row r="18" spans="1:34">
      <c r="A18" s="4">
        <v>13</v>
      </c>
      <c r="B18" s="41" t="s">
        <v>0</v>
      </c>
      <c r="C18" s="9">
        <v>39.72</v>
      </c>
      <c r="D18" s="9">
        <v>43.58</v>
      </c>
      <c r="E18" s="24">
        <v>147</v>
      </c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>
        <v>115</v>
      </c>
      <c r="U18" s="24"/>
      <c r="V18" s="2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</row>
    <row r="19" spans="1:34">
      <c r="A19" s="4">
        <v>14</v>
      </c>
      <c r="B19" s="41" t="s">
        <v>8</v>
      </c>
      <c r="C19" s="9">
        <v>41.98</v>
      </c>
      <c r="D19" s="9">
        <v>45.05</v>
      </c>
      <c r="E19" s="24"/>
      <c r="F19" s="24"/>
      <c r="G19" s="24"/>
      <c r="H19" s="24"/>
      <c r="I19" s="24"/>
      <c r="J19" s="24"/>
      <c r="K19" s="24"/>
      <c r="L19" s="24">
        <v>187</v>
      </c>
      <c r="M19" s="24"/>
      <c r="N19" s="24"/>
      <c r="O19" s="24"/>
      <c r="P19" s="24"/>
      <c r="Q19" s="24"/>
      <c r="R19" s="24"/>
      <c r="S19" s="24"/>
      <c r="T19" s="24"/>
      <c r="U19" s="24">
        <v>116</v>
      </c>
      <c r="V19" s="2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</row>
    <row r="20" spans="1:34">
      <c r="A20" s="4">
        <v>15</v>
      </c>
      <c r="B20" s="41" t="s">
        <v>9</v>
      </c>
      <c r="C20" s="9">
        <v>40.1</v>
      </c>
      <c r="D20" s="9">
        <v>45.86</v>
      </c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>
        <v>441</v>
      </c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</row>
    <row r="21" spans="1:34">
      <c r="A21" s="4">
        <v>16</v>
      </c>
      <c r="B21" s="41" t="s">
        <v>10</v>
      </c>
      <c r="C21" s="9">
        <v>39.08</v>
      </c>
      <c r="D21" s="9">
        <v>44.1</v>
      </c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</row>
    <row r="22" spans="1:34">
      <c r="A22" s="4">
        <v>17</v>
      </c>
      <c r="B22" s="41" t="s">
        <v>11</v>
      </c>
      <c r="C22" s="9">
        <v>42.05</v>
      </c>
      <c r="D22" s="9">
        <v>44.21</v>
      </c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</row>
    <row r="23" spans="1:34">
      <c r="A23" s="4">
        <v>18</v>
      </c>
      <c r="B23" s="40" t="s">
        <v>12</v>
      </c>
      <c r="C23" s="9">
        <v>44.26</v>
      </c>
      <c r="D23" s="9">
        <v>46.32</v>
      </c>
      <c r="E23" s="24"/>
      <c r="F23" s="24"/>
      <c r="G23" s="24">
        <v>207</v>
      </c>
      <c r="H23" s="24"/>
      <c r="I23" s="24"/>
      <c r="J23" s="24"/>
      <c r="K23" s="24"/>
      <c r="L23" s="24"/>
      <c r="M23" s="24"/>
      <c r="N23" s="24"/>
      <c r="O23" s="24"/>
      <c r="P23" s="24">
        <v>213</v>
      </c>
      <c r="Q23" s="24"/>
      <c r="R23" s="24"/>
      <c r="S23" s="24"/>
      <c r="T23" s="24"/>
      <c r="U23" s="24"/>
      <c r="V23" s="2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</row>
    <row r="24" spans="1:3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</row>
  </sheetData>
  <mergeCells count="1">
    <mergeCell ref="A1:B1"/>
  </mergeCells>
  <conditionalFormatting sqref="E6:V23">
    <cfRule type="cellIs" dxfId="15" priority="1" operator="equal">
      <formula>9999</formula>
    </cfRule>
    <cfRule type="cellIs" dxfId="14" priority="2" operator="equal">
      <formula>10000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E672A-E490-40D6-A5FF-37070C3D07A2}">
  <dimension ref="A1:AH42"/>
  <sheetViews>
    <sheetView topLeftCell="A4" workbookViewId="0">
      <selection activeCell="E6" sqref="E6:V23"/>
    </sheetView>
  </sheetViews>
  <sheetFormatPr defaultRowHeight="14.4"/>
  <cols>
    <col min="1" max="1" width="6.89453125" customWidth="1"/>
    <col min="2" max="2" width="10.7890625" bestFit="1" customWidth="1"/>
    <col min="3" max="4" width="6.68359375" customWidth="1"/>
    <col min="5" max="22" width="4.9453125" customWidth="1"/>
  </cols>
  <sheetData>
    <row r="1" spans="1:34" ht="30.6">
      <c r="A1" s="52" t="s">
        <v>59</v>
      </c>
      <c r="B1" s="52"/>
      <c r="C1" s="2" t="s">
        <v>60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</row>
    <row r="3" spans="1:34" ht="52.8">
      <c r="A3" s="4"/>
      <c r="B3" s="31"/>
      <c r="C3" s="31"/>
      <c r="D3" s="31"/>
      <c r="E3" s="36" t="s">
        <v>17</v>
      </c>
      <c r="F3" s="37" t="s">
        <v>1</v>
      </c>
      <c r="G3" s="37" t="s">
        <v>14</v>
      </c>
      <c r="H3" s="37" t="s">
        <v>2</v>
      </c>
      <c r="I3" s="37" t="s">
        <v>3</v>
      </c>
      <c r="J3" s="37" t="s">
        <v>4</v>
      </c>
      <c r="K3" s="37" t="s">
        <v>16</v>
      </c>
      <c r="L3" s="37" t="s">
        <v>13</v>
      </c>
      <c r="M3" s="37" t="s">
        <v>5</v>
      </c>
      <c r="N3" s="37" t="s">
        <v>6</v>
      </c>
      <c r="O3" s="37" t="s">
        <v>15</v>
      </c>
      <c r="P3" s="37" t="s">
        <v>7</v>
      </c>
      <c r="Q3" s="37" t="s">
        <v>0</v>
      </c>
      <c r="R3" s="37" t="s">
        <v>8</v>
      </c>
      <c r="S3" s="37" t="s">
        <v>9</v>
      </c>
      <c r="T3" s="37" t="s">
        <v>10</v>
      </c>
      <c r="U3" s="37" t="s">
        <v>11</v>
      </c>
      <c r="V3" s="36" t="s">
        <v>12</v>
      </c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</row>
    <row r="4" spans="1:34">
      <c r="A4" s="4"/>
      <c r="B4" s="4"/>
      <c r="C4" s="38" t="s">
        <v>63</v>
      </c>
      <c r="D4" s="4"/>
      <c r="E4" s="39">
        <v>41.02</v>
      </c>
      <c r="F4" s="39">
        <v>41.11</v>
      </c>
      <c r="G4" s="39">
        <v>44.17</v>
      </c>
      <c r="H4" s="39">
        <v>42.9</v>
      </c>
      <c r="I4" s="39">
        <v>38.97</v>
      </c>
      <c r="J4" s="39">
        <v>40.57</v>
      </c>
      <c r="K4" s="39">
        <v>42.72</v>
      </c>
      <c r="L4" s="39">
        <v>40.74</v>
      </c>
      <c r="M4" s="39">
        <v>40.08</v>
      </c>
      <c r="N4" s="39">
        <v>43.13</v>
      </c>
      <c r="O4" s="39">
        <v>43.62</v>
      </c>
      <c r="P4" s="39">
        <v>42.86</v>
      </c>
      <c r="Q4" s="39">
        <v>39.72</v>
      </c>
      <c r="R4" s="39">
        <v>41.98</v>
      </c>
      <c r="S4" s="39">
        <v>40.1</v>
      </c>
      <c r="T4" s="39">
        <v>39.08</v>
      </c>
      <c r="U4" s="39">
        <v>42.05</v>
      </c>
      <c r="V4" s="39">
        <v>44.26</v>
      </c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</row>
    <row r="5" spans="1:34">
      <c r="A5" s="4"/>
      <c r="B5" s="4"/>
      <c r="D5" s="38" t="s">
        <v>64</v>
      </c>
      <c r="E5" s="39">
        <v>43</v>
      </c>
      <c r="F5" s="39">
        <v>45</v>
      </c>
      <c r="G5" s="39">
        <v>44.78</v>
      </c>
      <c r="H5" s="39">
        <v>45.72</v>
      </c>
      <c r="I5" s="39">
        <v>45.03</v>
      </c>
      <c r="J5" s="39">
        <v>45.43</v>
      </c>
      <c r="K5" s="39">
        <v>42.27</v>
      </c>
      <c r="L5" s="39">
        <v>44.63</v>
      </c>
      <c r="M5" s="39">
        <v>44.6</v>
      </c>
      <c r="N5" s="39">
        <v>44.22</v>
      </c>
      <c r="O5" s="39">
        <v>43.48</v>
      </c>
      <c r="P5" s="39">
        <v>45.33</v>
      </c>
      <c r="Q5" s="39">
        <v>43.58</v>
      </c>
      <c r="R5" s="39">
        <v>45.05</v>
      </c>
      <c r="S5" s="39">
        <v>45.86</v>
      </c>
      <c r="T5" s="39">
        <v>44.1</v>
      </c>
      <c r="U5" s="39">
        <v>44.21</v>
      </c>
      <c r="V5" s="39">
        <v>46.32</v>
      </c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</row>
    <row r="6" spans="1:34">
      <c r="A6" s="4">
        <v>1</v>
      </c>
      <c r="B6" s="40" t="s">
        <v>17</v>
      </c>
      <c r="C6" s="9">
        <v>41.02</v>
      </c>
      <c r="D6" s="9">
        <v>43</v>
      </c>
      <c r="E6" s="49">
        <v>10000</v>
      </c>
      <c r="F6" s="49">
        <v>10000</v>
      </c>
      <c r="G6" s="49">
        <v>10000</v>
      </c>
      <c r="H6" s="49">
        <v>10000</v>
      </c>
      <c r="I6" s="49">
        <v>10000</v>
      </c>
      <c r="J6" s="49">
        <v>10000</v>
      </c>
      <c r="K6" s="49">
        <v>204</v>
      </c>
      <c r="L6" s="49">
        <v>10000</v>
      </c>
      <c r="M6" s="49">
        <v>10000</v>
      </c>
      <c r="N6" s="49">
        <v>10000</v>
      </c>
      <c r="O6" s="49">
        <v>10000</v>
      </c>
      <c r="P6" s="49">
        <v>10000</v>
      </c>
      <c r="Q6" s="49">
        <v>147</v>
      </c>
      <c r="R6" s="49">
        <v>10000</v>
      </c>
      <c r="S6" s="49">
        <v>10000</v>
      </c>
      <c r="T6" s="49">
        <v>10000</v>
      </c>
      <c r="U6" s="49">
        <v>10000</v>
      </c>
      <c r="V6" s="49">
        <v>10000</v>
      </c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>
      <c r="A7" s="4">
        <v>2</v>
      </c>
      <c r="B7" s="41" t="s">
        <v>1</v>
      </c>
      <c r="C7" s="9">
        <v>41.11</v>
      </c>
      <c r="D7" s="9">
        <v>45</v>
      </c>
      <c r="E7" s="49">
        <v>10000</v>
      </c>
      <c r="F7" s="49">
        <v>10000</v>
      </c>
      <c r="G7" s="49">
        <v>10000</v>
      </c>
      <c r="H7" s="49">
        <v>10000</v>
      </c>
      <c r="I7" s="49">
        <v>10000</v>
      </c>
      <c r="J7" s="49">
        <v>76</v>
      </c>
      <c r="K7" s="49">
        <v>10000</v>
      </c>
      <c r="L7" s="49">
        <v>45</v>
      </c>
      <c r="M7" s="49">
        <v>138</v>
      </c>
      <c r="N7" s="49">
        <v>10000</v>
      </c>
      <c r="O7" s="49">
        <v>10000</v>
      </c>
      <c r="P7" s="49">
        <v>10000</v>
      </c>
      <c r="Q7" s="49">
        <v>10000</v>
      </c>
      <c r="R7" s="49">
        <v>121</v>
      </c>
      <c r="S7" s="49">
        <v>10000</v>
      </c>
      <c r="T7" s="49">
        <v>10000</v>
      </c>
      <c r="U7" s="49">
        <v>137</v>
      </c>
      <c r="V7" s="49">
        <v>10000</v>
      </c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</row>
    <row r="8" spans="1:34">
      <c r="A8" s="4">
        <v>3</v>
      </c>
      <c r="B8" s="41" t="s">
        <v>14</v>
      </c>
      <c r="C8" s="9">
        <v>44.17</v>
      </c>
      <c r="D8" s="9">
        <v>44.78</v>
      </c>
      <c r="E8" s="49">
        <v>10000</v>
      </c>
      <c r="F8" s="49">
        <v>10000</v>
      </c>
      <c r="G8" s="49">
        <v>10000</v>
      </c>
      <c r="H8" s="49">
        <v>10000</v>
      </c>
      <c r="I8" s="49">
        <v>10000</v>
      </c>
      <c r="J8" s="49">
        <v>10000</v>
      </c>
      <c r="K8" s="49">
        <v>10000</v>
      </c>
      <c r="L8" s="49">
        <v>10000</v>
      </c>
      <c r="M8" s="49">
        <v>10000</v>
      </c>
      <c r="N8" s="49">
        <v>133</v>
      </c>
      <c r="O8" s="49">
        <v>10000</v>
      </c>
      <c r="P8" s="49">
        <v>127</v>
      </c>
      <c r="Q8" s="49">
        <v>10000</v>
      </c>
      <c r="R8" s="49">
        <v>10000</v>
      </c>
      <c r="S8" s="49">
        <v>10000</v>
      </c>
      <c r="T8" s="49">
        <v>10000</v>
      </c>
      <c r="U8" s="49">
        <v>10000</v>
      </c>
      <c r="V8" s="49">
        <v>207</v>
      </c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</row>
    <row r="9" spans="1:34">
      <c r="A9" s="4">
        <v>4</v>
      </c>
      <c r="B9" s="41" t="s">
        <v>2</v>
      </c>
      <c r="C9" s="9">
        <v>42.9</v>
      </c>
      <c r="D9" s="9">
        <v>45.72</v>
      </c>
      <c r="E9" s="49">
        <v>10000</v>
      </c>
      <c r="F9" s="49">
        <v>10000</v>
      </c>
      <c r="G9" s="49">
        <v>10000</v>
      </c>
      <c r="H9" s="49">
        <v>10000</v>
      </c>
      <c r="I9" s="49">
        <v>10000</v>
      </c>
      <c r="J9" s="49">
        <v>249</v>
      </c>
      <c r="K9" s="49">
        <v>10000</v>
      </c>
      <c r="L9" s="49">
        <v>10000</v>
      </c>
      <c r="M9" s="49">
        <v>10000</v>
      </c>
      <c r="N9" s="49">
        <v>10000</v>
      </c>
      <c r="O9" s="49">
        <v>10000</v>
      </c>
      <c r="P9" s="49">
        <v>62</v>
      </c>
      <c r="Q9" s="49">
        <v>10000</v>
      </c>
      <c r="R9" s="49">
        <v>10000</v>
      </c>
      <c r="S9" s="49">
        <v>10000</v>
      </c>
      <c r="T9" s="49">
        <v>10000</v>
      </c>
      <c r="U9" s="49">
        <v>10000</v>
      </c>
      <c r="V9" s="49">
        <v>135</v>
      </c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</row>
    <row r="10" spans="1:34">
      <c r="A10" s="4">
        <v>5</v>
      </c>
      <c r="B10" s="41" t="s">
        <v>3</v>
      </c>
      <c r="C10" s="9">
        <v>38.97</v>
      </c>
      <c r="D10" s="9">
        <v>45.03</v>
      </c>
      <c r="E10" s="49">
        <v>10000</v>
      </c>
      <c r="F10" s="49">
        <v>10000</v>
      </c>
      <c r="G10" s="49">
        <v>10000</v>
      </c>
      <c r="H10" s="49">
        <v>10000</v>
      </c>
      <c r="I10" s="49">
        <v>10000</v>
      </c>
      <c r="J10" s="49">
        <v>10000</v>
      </c>
      <c r="K10" s="49">
        <v>10000</v>
      </c>
      <c r="L10" s="49">
        <v>200</v>
      </c>
      <c r="M10" s="49">
        <v>10000</v>
      </c>
      <c r="N10" s="49">
        <v>10000</v>
      </c>
      <c r="O10" s="49">
        <v>10000</v>
      </c>
      <c r="P10" s="49">
        <v>10000</v>
      </c>
      <c r="Q10" s="49">
        <v>10000</v>
      </c>
      <c r="R10" s="49">
        <v>10000</v>
      </c>
      <c r="S10" s="49">
        <v>154</v>
      </c>
      <c r="T10" s="49">
        <v>175</v>
      </c>
      <c r="U10" s="49">
        <v>10000</v>
      </c>
      <c r="V10" s="49">
        <v>10000</v>
      </c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34">
      <c r="A11" s="4">
        <v>6</v>
      </c>
      <c r="B11" s="41" t="s">
        <v>4</v>
      </c>
      <c r="C11" s="9">
        <v>40.57</v>
      </c>
      <c r="D11" s="9">
        <v>45.43</v>
      </c>
      <c r="E11" s="49">
        <v>10000</v>
      </c>
      <c r="F11" s="49">
        <v>76</v>
      </c>
      <c r="G11" s="49">
        <v>10000</v>
      </c>
      <c r="H11" s="49">
        <v>249</v>
      </c>
      <c r="I11" s="49">
        <v>10000</v>
      </c>
      <c r="J11" s="49">
        <v>10000</v>
      </c>
      <c r="K11" s="49">
        <v>10000</v>
      </c>
      <c r="L11" s="49">
        <v>116</v>
      </c>
      <c r="M11" s="49">
        <v>10000</v>
      </c>
      <c r="N11" s="49">
        <v>10000</v>
      </c>
      <c r="O11" s="49">
        <v>10000</v>
      </c>
      <c r="P11" s="49">
        <v>10000</v>
      </c>
      <c r="Q11" s="49">
        <v>10000</v>
      </c>
      <c r="R11" s="49">
        <v>157</v>
      </c>
      <c r="S11" s="49">
        <v>61</v>
      </c>
      <c r="T11" s="49">
        <v>10000</v>
      </c>
      <c r="U11" s="49">
        <v>10000</v>
      </c>
      <c r="V11" s="49">
        <v>10000</v>
      </c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</row>
    <row r="12" spans="1:34">
      <c r="A12" s="4">
        <v>7</v>
      </c>
      <c r="B12" s="41" t="s">
        <v>16</v>
      </c>
      <c r="C12" s="9">
        <v>42.72</v>
      </c>
      <c r="D12" s="9">
        <v>42.27</v>
      </c>
      <c r="E12" s="49">
        <v>204</v>
      </c>
      <c r="F12" s="49">
        <v>10000</v>
      </c>
      <c r="G12" s="49">
        <v>10000</v>
      </c>
      <c r="H12" s="49">
        <v>10000</v>
      </c>
      <c r="I12" s="49">
        <v>10000</v>
      </c>
      <c r="J12" s="49">
        <v>10000</v>
      </c>
      <c r="K12" s="49">
        <v>10000</v>
      </c>
      <c r="L12" s="49">
        <v>10000</v>
      </c>
      <c r="M12" s="49">
        <v>10000</v>
      </c>
      <c r="N12" s="49">
        <v>10000</v>
      </c>
      <c r="O12" s="49">
        <v>361</v>
      </c>
      <c r="P12" s="49">
        <v>10000</v>
      </c>
      <c r="Q12" s="49">
        <v>10000</v>
      </c>
      <c r="R12" s="49">
        <v>10000</v>
      </c>
      <c r="S12" s="49">
        <v>10000</v>
      </c>
      <c r="T12" s="49">
        <v>10000</v>
      </c>
      <c r="U12" s="49">
        <v>10000</v>
      </c>
      <c r="V12" s="49">
        <v>10000</v>
      </c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</row>
    <row r="13" spans="1:34">
      <c r="A13" s="4">
        <v>8</v>
      </c>
      <c r="B13" s="41" t="s">
        <v>13</v>
      </c>
      <c r="C13" s="9">
        <v>40.74</v>
      </c>
      <c r="D13" s="9">
        <v>44.63</v>
      </c>
      <c r="E13" s="49">
        <v>10000</v>
      </c>
      <c r="F13" s="49">
        <v>45</v>
      </c>
      <c r="G13" s="49">
        <v>10000</v>
      </c>
      <c r="H13" s="49">
        <v>10000</v>
      </c>
      <c r="I13" s="49">
        <v>200</v>
      </c>
      <c r="J13" s="49">
        <v>116</v>
      </c>
      <c r="K13" s="49">
        <v>10000</v>
      </c>
      <c r="L13" s="49">
        <v>10000</v>
      </c>
      <c r="M13" s="49">
        <v>61</v>
      </c>
      <c r="N13" s="49">
        <v>10000</v>
      </c>
      <c r="O13" s="49">
        <v>10000</v>
      </c>
      <c r="P13" s="49">
        <v>10000</v>
      </c>
      <c r="Q13" s="49">
        <v>10000</v>
      </c>
      <c r="R13" s="49">
        <v>187</v>
      </c>
      <c r="S13" s="49">
        <v>10000</v>
      </c>
      <c r="T13" s="49">
        <v>10000</v>
      </c>
      <c r="U13" s="49">
        <v>10000</v>
      </c>
      <c r="V13" s="49">
        <v>10000</v>
      </c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</row>
    <row r="14" spans="1:34">
      <c r="A14" s="4">
        <v>9</v>
      </c>
      <c r="B14" s="41" t="s">
        <v>5</v>
      </c>
      <c r="C14" s="9">
        <v>40.08</v>
      </c>
      <c r="D14" s="9">
        <v>44.6</v>
      </c>
      <c r="E14" s="49">
        <v>10000</v>
      </c>
      <c r="F14" s="49">
        <v>138</v>
      </c>
      <c r="G14" s="49">
        <v>10000</v>
      </c>
      <c r="H14" s="49">
        <v>10000</v>
      </c>
      <c r="I14" s="49">
        <v>10000</v>
      </c>
      <c r="J14" s="49">
        <v>10000</v>
      </c>
      <c r="K14" s="49">
        <v>10000</v>
      </c>
      <c r="L14" s="49">
        <v>61</v>
      </c>
      <c r="M14" s="49">
        <v>10000</v>
      </c>
      <c r="N14" s="49">
        <v>10000</v>
      </c>
      <c r="O14" s="49">
        <v>10000</v>
      </c>
      <c r="P14" s="49">
        <v>10000</v>
      </c>
      <c r="Q14" s="49">
        <v>10000</v>
      </c>
      <c r="R14" s="49">
        <v>10000</v>
      </c>
      <c r="S14" s="49">
        <v>10000</v>
      </c>
      <c r="T14" s="49">
        <v>144</v>
      </c>
      <c r="U14" s="49">
        <v>10000</v>
      </c>
      <c r="V14" s="49">
        <v>10000</v>
      </c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</row>
    <row r="15" spans="1:34">
      <c r="A15" s="4">
        <v>10</v>
      </c>
      <c r="B15" s="41" t="s">
        <v>6</v>
      </c>
      <c r="C15" s="9">
        <v>43.13</v>
      </c>
      <c r="D15" s="9">
        <v>44.22</v>
      </c>
      <c r="E15" s="49">
        <v>10000</v>
      </c>
      <c r="F15" s="49">
        <v>10000</v>
      </c>
      <c r="G15" s="49">
        <v>133</v>
      </c>
      <c r="H15" s="49">
        <v>10000</v>
      </c>
      <c r="I15" s="49">
        <v>10000</v>
      </c>
      <c r="J15" s="49">
        <v>10000</v>
      </c>
      <c r="K15" s="49">
        <v>10000</v>
      </c>
      <c r="L15" s="49">
        <v>10000</v>
      </c>
      <c r="M15" s="49">
        <v>10000</v>
      </c>
      <c r="N15" s="49">
        <v>10000</v>
      </c>
      <c r="O15" s="49">
        <v>102</v>
      </c>
      <c r="P15" s="49">
        <v>193</v>
      </c>
      <c r="Q15" s="49">
        <v>10000</v>
      </c>
      <c r="R15" s="49">
        <v>10000</v>
      </c>
      <c r="S15" s="49">
        <v>10000</v>
      </c>
      <c r="T15" s="49">
        <v>10000</v>
      </c>
      <c r="U15" s="49">
        <v>99</v>
      </c>
      <c r="V15" s="49">
        <v>10000</v>
      </c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</row>
    <row r="16" spans="1:34">
      <c r="A16" s="4">
        <v>11</v>
      </c>
      <c r="B16" s="41" t="s">
        <v>15</v>
      </c>
      <c r="C16" s="9">
        <v>43.62</v>
      </c>
      <c r="D16" s="9">
        <v>43.48</v>
      </c>
      <c r="E16" s="49">
        <v>10000</v>
      </c>
      <c r="F16" s="49">
        <v>10000</v>
      </c>
      <c r="G16" s="49">
        <v>10000</v>
      </c>
      <c r="H16" s="49">
        <v>10000</v>
      </c>
      <c r="I16" s="49">
        <v>10000</v>
      </c>
      <c r="J16" s="49">
        <v>10000</v>
      </c>
      <c r="K16" s="49">
        <v>361</v>
      </c>
      <c r="L16" s="49">
        <v>10000</v>
      </c>
      <c r="M16" s="49">
        <v>10000</v>
      </c>
      <c r="N16" s="49">
        <v>102</v>
      </c>
      <c r="O16" s="49">
        <v>10000</v>
      </c>
      <c r="P16" s="49">
        <v>10000</v>
      </c>
      <c r="Q16" s="49">
        <v>10000</v>
      </c>
      <c r="R16" s="49">
        <v>10000</v>
      </c>
      <c r="S16" s="49">
        <v>10000</v>
      </c>
      <c r="T16" s="49">
        <v>10000</v>
      </c>
      <c r="U16" s="49">
        <v>10000</v>
      </c>
      <c r="V16" s="49">
        <v>10000</v>
      </c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</row>
    <row r="17" spans="1:34">
      <c r="A17" s="4">
        <v>12</v>
      </c>
      <c r="B17" s="41" t="s">
        <v>7</v>
      </c>
      <c r="C17" s="9">
        <v>42.86</v>
      </c>
      <c r="D17" s="9">
        <v>45.33</v>
      </c>
      <c r="E17" s="49">
        <v>10000</v>
      </c>
      <c r="F17" s="49">
        <v>10000</v>
      </c>
      <c r="G17" s="49">
        <v>127</v>
      </c>
      <c r="H17" s="49">
        <v>62</v>
      </c>
      <c r="I17" s="49">
        <v>10000</v>
      </c>
      <c r="J17" s="49">
        <v>10000</v>
      </c>
      <c r="K17" s="49">
        <v>10000</v>
      </c>
      <c r="L17" s="49">
        <v>10000</v>
      </c>
      <c r="M17" s="49">
        <v>10000</v>
      </c>
      <c r="N17" s="49">
        <v>193</v>
      </c>
      <c r="O17" s="49">
        <v>10000</v>
      </c>
      <c r="P17" s="49">
        <v>10000</v>
      </c>
      <c r="Q17" s="49">
        <v>10000</v>
      </c>
      <c r="R17" s="49">
        <v>72</v>
      </c>
      <c r="S17" s="49">
        <v>10000</v>
      </c>
      <c r="T17" s="49">
        <v>10000</v>
      </c>
      <c r="U17" s="49">
        <v>10000</v>
      </c>
      <c r="V17" s="49">
        <v>213</v>
      </c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</row>
    <row r="18" spans="1:34">
      <c r="A18" s="4">
        <v>13</v>
      </c>
      <c r="B18" s="41" t="s">
        <v>0</v>
      </c>
      <c r="C18" s="9">
        <v>39.72</v>
      </c>
      <c r="D18" s="9">
        <v>43.58</v>
      </c>
      <c r="E18" s="49">
        <v>147</v>
      </c>
      <c r="F18" s="49">
        <v>10000</v>
      </c>
      <c r="G18" s="49">
        <v>10000</v>
      </c>
      <c r="H18" s="49">
        <v>10000</v>
      </c>
      <c r="I18" s="49">
        <v>10000</v>
      </c>
      <c r="J18" s="49">
        <v>10000</v>
      </c>
      <c r="K18" s="49">
        <v>10000</v>
      </c>
      <c r="L18" s="49">
        <v>10000</v>
      </c>
      <c r="M18" s="49">
        <v>10000</v>
      </c>
      <c r="N18" s="49">
        <v>10000</v>
      </c>
      <c r="O18" s="49">
        <v>10000</v>
      </c>
      <c r="P18" s="49">
        <v>10000</v>
      </c>
      <c r="Q18" s="49">
        <v>10000</v>
      </c>
      <c r="R18" s="49">
        <v>10000</v>
      </c>
      <c r="S18" s="49">
        <v>10000</v>
      </c>
      <c r="T18" s="49">
        <v>115</v>
      </c>
      <c r="U18" s="49">
        <v>10000</v>
      </c>
      <c r="V18" s="49">
        <v>10000</v>
      </c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</row>
    <row r="19" spans="1:34">
      <c r="A19" s="4">
        <v>14</v>
      </c>
      <c r="B19" s="41" t="s">
        <v>8</v>
      </c>
      <c r="C19" s="9">
        <v>41.98</v>
      </c>
      <c r="D19" s="9">
        <v>45.05</v>
      </c>
      <c r="E19" s="49">
        <v>10000</v>
      </c>
      <c r="F19" s="49">
        <v>121</v>
      </c>
      <c r="G19" s="49">
        <v>10000</v>
      </c>
      <c r="H19" s="49">
        <v>10000</v>
      </c>
      <c r="I19" s="49">
        <v>10000</v>
      </c>
      <c r="J19" s="49">
        <v>157</v>
      </c>
      <c r="K19" s="49">
        <v>10000</v>
      </c>
      <c r="L19" s="49">
        <v>187</v>
      </c>
      <c r="M19" s="49">
        <v>10000</v>
      </c>
      <c r="N19" s="49">
        <v>10000</v>
      </c>
      <c r="O19" s="49">
        <v>10000</v>
      </c>
      <c r="P19" s="49">
        <v>72</v>
      </c>
      <c r="Q19" s="49">
        <v>10000</v>
      </c>
      <c r="R19" s="49">
        <v>10000</v>
      </c>
      <c r="S19" s="49">
        <v>10000</v>
      </c>
      <c r="T19" s="49">
        <v>10000</v>
      </c>
      <c r="U19" s="49">
        <v>116</v>
      </c>
      <c r="V19" s="49">
        <v>10000</v>
      </c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</row>
    <row r="20" spans="1:34">
      <c r="A20" s="4">
        <v>15</v>
      </c>
      <c r="B20" s="41" t="s">
        <v>9</v>
      </c>
      <c r="C20" s="9">
        <v>40.1</v>
      </c>
      <c r="D20" s="9">
        <v>45.86</v>
      </c>
      <c r="E20" s="49">
        <v>10000</v>
      </c>
      <c r="F20" s="49">
        <v>10000</v>
      </c>
      <c r="G20" s="49">
        <v>10000</v>
      </c>
      <c r="H20" s="49">
        <v>10000</v>
      </c>
      <c r="I20" s="49">
        <v>154</v>
      </c>
      <c r="J20" s="49">
        <v>61</v>
      </c>
      <c r="K20" s="49">
        <v>10000</v>
      </c>
      <c r="L20" s="49">
        <v>10000</v>
      </c>
      <c r="M20" s="49">
        <v>10000</v>
      </c>
      <c r="N20" s="49">
        <v>10000</v>
      </c>
      <c r="O20" s="49">
        <v>10000</v>
      </c>
      <c r="P20" s="49">
        <v>10000</v>
      </c>
      <c r="Q20" s="49">
        <v>10000</v>
      </c>
      <c r="R20" s="49">
        <v>10000</v>
      </c>
      <c r="S20" s="49">
        <v>10000</v>
      </c>
      <c r="T20" s="49">
        <v>10000</v>
      </c>
      <c r="U20" s="49">
        <v>10000</v>
      </c>
      <c r="V20" s="49">
        <v>441</v>
      </c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</row>
    <row r="21" spans="1:34">
      <c r="A21" s="4">
        <v>16</v>
      </c>
      <c r="B21" s="41" t="s">
        <v>10</v>
      </c>
      <c r="C21" s="9">
        <v>39.08</v>
      </c>
      <c r="D21" s="9">
        <v>44.1</v>
      </c>
      <c r="E21" s="49">
        <v>10000</v>
      </c>
      <c r="F21" s="49">
        <v>10000</v>
      </c>
      <c r="G21" s="49">
        <v>10000</v>
      </c>
      <c r="H21" s="49">
        <v>10000</v>
      </c>
      <c r="I21" s="49">
        <v>175</v>
      </c>
      <c r="J21" s="49">
        <v>10000</v>
      </c>
      <c r="K21" s="49">
        <v>10000</v>
      </c>
      <c r="L21" s="49">
        <v>10000</v>
      </c>
      <c r="M21" s="49">
        <v>144</v>
      </c>
      <c r="N21" s="49">
        <v>10000</v>
      </c>
      <c r="O21" s="49">
        <v>10000</v>
      </c>
      <c r="P21" s="49">
        <v>10000</v>
      </c>
      <c r="Q21" s="49">
        <v>115</v>
      </c>
      <c r="R21" s="49">
        <v>10000</v>
      </c>
      <c r="S21" s="49">
        <v>10000</v>
      </c>
      <c r="T21" s="49">
        <v>10000</v>
      </c>
      <c r="U21" s="49">
        <v>10000</v>
      </c>
      <c r="V21" s="49">
        <v>10000</v>
      </c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</row>
    <row r="22" spans="1:34">
      <c r="A22" s="4">
        <v>17</v>
      </c>
      <c r="B22" s="41" t="s">
        <v>11</v>
      </c>
      <c r="C22" s="9">
        <v>42.05</v>
      </c>
      <c r="D22" s="9">
        <v>44.21</v>
      </c>
      <c r="E22" s="49">
        <v>10000</v>
      </c>
      <c r="F22" s="49">
        <v>137</v>
      </c>
      <c r="G22" s="49">
        <v>10000</v>
      </c>
      <c r="H22" s="49">
        <v>10000</v>
      </c>
      <c r="I22" s="49">
        <v>10000</v>
      </c>
      <c r="J22" s="49">
        <v>10000</v>
      </c>
      <c r="K22" s="49">
        <v>10000</v>
      </c>
      <c r="L22" s="49">
        <v>10000</v>
      </c>
      <c r="M22" s="49">
        <v>10000</v>
      </c>
      <c r="N22" s="49">
        <v>99</v>
      </c>
      <c r="O22" s="49">
        <v>10000</v>
      </c>
      <c r="P22" s="49">
        <v>10000</v>
      </c>
      <c r="Q22" s="49">
        <v>10000</v>
      </c>
      <c r="R22" s="49">
        <v>116</v>
      </c>
      <c r="S22" s="49">
        <v>10000</v>
      </c>
      <c r="T22" s="49">
        <v>10000</v>
      </c>
      <c r="U22" s="49">
        <v>10000</v>
      </c>
      <c r="V22" s="49">
        <v>10000</v>
      </c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</row>
    <row r="23" spans="1:34">
      <c r="A23" s="4">
        <v>18</v>
      </c>
      <c r="B23" s="40" t="s">
        <v>12</v>
      </c>
      <c r="C23" s="9">
        <v>44.26</v>
      </c>
      <c r="D23" s="9">
        <v>46.32</v>
      </c>
      <c r="E23" s="49">
        <v>10000</v>
      </c>
      <c r="F23" s="49">
        <v>10000</v>
      </c>
      <c r="G23" s="49">
        <v>207</v>
      </c>
      <c r="H23" s="49">
        <v>135</v>
      </c>
      <c r="I23" s="49">
        <v>10000</v>
      </c>
      <c r="J23" s="49">
        <v>10000</v>
      </c>
      <c r="K23" s="49">
        <v>10000</v>
      </c>
      <c r="L23" s="49">
        <v>10000</v>
      </c>
      <c r="M23" s="49">
        <v>10000</v>
      </c>
      <c r="N23" s="49">
        <v>10000</v>
      </c>
      <c r="O23" s="49">
        <v>10000</v>
      </c>
      <c r="P23" s="49">
        <v>213</v>
      </c>
      <c r="Q23" s="49">
        <v>10000</v>
      </c>
      <c r="R23" s="49">
        <v>10000</v>
      </c>
      <c r="S23" s="49">
        <v>441</v>
      </c>
      <c r="T23" s="49">
        <v>10000</v>
      </c>
      <c r="U23" s="49">
        <v>10000</v>
      </c>
      <c r="V23" s="49">
        <v>10000</v>
      </c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</row>
    <row r="24" spans="1:3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</row>
    <row r="25" spans="1:34">
      <c r="E25" s="24"/>
      <c r="F25" s="24"/>
      <c r="G25" s="24"/>
      <c r="H25" s="24"/>
      <c r="I25" s="24"/>
      <c r="J25" s="24"/>
      <c r="K25" s="24">
        <v>204</v>
      </c>
      <c r="L25" s="24"/>
      <c r="M25" s="24"/>
      <c r="N25" s="24"/>
      <c r="O25" s="24"/>
      <c r="P25" s="24"/>
      <c r="Q25" s="24">
        <v>147</v>
      </c>
      <c r="R25" s="24"/>
      <c r="S25" s="24"/>
      <c r="T25" s="24"/>
      <c r="U25" s="24"/>
      <c r="V25" s="24"/>
    </row>
    <row r="26" spans="1:34"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</row>
    <row r="27" spans="1:34"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>
        <v>127</v>
      </c>
      <c r="Q27" s="24"/>
      <c r="R27" s="24"/>
      <c r="S27" s="24"/>
      <c r="T27" s="24"/>
      <c r="U27" s="24"/>
      <c r="V27" s="24">
        <v>207</v>
      </c>
    </row>
    <row r="28" spans="1:34"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</row>
    <row r="29" spans="1:34"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</row>
    <row r="30" spans="1:34">
      <c r="E30" s="24"/>
      <c r="F30" s="24">
        <v>76</v>
      </c>
      <c r="G30" s="24"/>
      <c r="H30" s="24">
        <v>249</v>
      </c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</row>
    <row r="31" spans="1:34"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>
        <v>361</v>
      </c>
      <c r="P31" s="24"/>
      <c r="Q31" s="24"/>
      <c r="R31" s="24"/>
      <c r="S31" s="24"/>
      <c r="T31" s="24"/>
      <c r="U31" s="24"/>
      <c r="V31" s="24"/>
    </row>
    <row r="32" spans="1:34">
      <c r="E32" s="24"/>
      <c r="F32" s="24">
        <v>45</v>
      </c>
      <c r="G32" s="24"/>
      <c r="H32" s="24"/>
      <c r="I32" s="24">
        <v>200</v>
      </c>
      <c r="J32" s="24">
        <v>116</v>
      </c>
      <c r="K32" s="24"/>
      <c r="L32" s="24"/>
      <c r="M32" s="24">
        <v>61</v>
      </c>
      <c r="N32" s="24"/>
      <c r="O32" s="24"/>
      <c r="P32" s="24"/>
      <c r="Q32" s="24"/>
      <c r="R32" s="24">
        <v>187</v>
      </c>
      <c r="S32" s="24"/>
      <c r="T32" s="24"/>
      <c r="U32" s="24"/>
      <c r="V32" s="24"/>
    </row>
    <row r="33" spans="5:22">
      <c r="E33" s="24"/>
      <c r="F33" s="24">
        <v>138</v>
      </c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</row>
    <row r="34" spans="5:22">
      <c r="E34" s="24"/>
      <c r="F34" s="24"/>
      <c r="G34" s="24">
        <v>133</v>
      </c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</row>
    <row r="35" spans="5:22">
      <c r="E35" s="24"/>
      <c r="F35" s="24"/>
      <c r="G35" s="24"/>
      <c r="H35" s="24"/>
      <c r="I35" s="24"/>
      <c r="J35" s="24"/>
      <c r="K35" s="24"/>
      <c r="L35" s="24"/>
      <c r="M35" s="24"/>
      <c r="N35" s="24">
        <v>102</v>
      </c>
      <c r="O35" s="24"/>
      <c r="P35" s="24"/>
      <c r="Q35" s="24"/>
      <c r="R35" s="24"/>
      <c r="S35" s="24"/>
      <c r="T35" s="24"/>
      <c r="U35" s="24"/>
      <c r="V35" s="24"/>
    </row>
    <row r="36" spans="5:22">
      <c r="E36" s="24"/>
      <c r="F36" s="24"/>
      <c r="G36" s="24"/>
      <c r="H36" s="24">
        <v>62</v>
      </c>
      <c r="I36" s="24"/>
      <c r="J36" s="24"/>
      <c r="K36" s="24"/>
      <c r="L36" s="24"/>
      <c r="M36" s="24"/>
      <c r="N36" s="24">
        <v>193</v>
      </c>
      <c r="O36" s="24"/>
      <c r="P36" s="24"/>
      <c r="Q36" s="24"/>
      <c r="R36" s="24"/>
      <c r="S36" s="24"/>
      <c r="T36" s="24"/>
      <c r="U36" s="24"/>
      <c r="V36" s="24">
        <v>213</v>
      </c>
    </row>
    <row r="37" spans="5:22"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</row>
    <row r="38" spans="5:22">
      <c r="E38" s="24"/>
      <c r="F38" s="24">
        <v>121</v>
      </c>
      <c r="G38" s="24"/>
      <c r="H38" s="24"/>
      <c r="I38" s="24"/>
      <c r="J38" s="24">
        <v>157</v>
      </c>
      <c r="K38" s="24"/>
      <c r="L38" s="24"/>
      <c r="M38" s="24"/>
      <c r="N38" s="24"/>
      <c r="O38" s="24"/>
      <c r="P38" s="24">
        <v>72</v>
      </c>
      <c r="Q38" s="24"/>
      <c r="R38" s="24"/>
      <c r="S38" s="24"/>
      <c r="T38" s="24"/>
      <c r="U38" s="24"/>
      <c r="V38" s="24"/>
    </row>
    <row r="39" spans="5:22">
      <c r="E39" s="24"/>
      <c r="F39" s="24"/>
      <c r="G39" s="24"/>
      <c r="H39" s="24"/>
      <c r="I39" s="24">
        <v>154</v>
      </c>
      <c r="J39" s="24">
        <v>61</v>
      </c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</row>
    <row r="40" spans="5:22">
      <c r="E40" s="24"/>
      <c r="F40" s="24"/>
      <c r="G40" s="24"/>
      <c r="H40" s="24"/>
      <c r="I40" s="24">
        <v>175</v>
      </c>
      <c r="J40" s="24"/>
      <c r="K40" s="24"/>
      <c r="L40" s="24"/>
      <c r="M40" s="24">
        <v>144</v>
      </c>
      <c r="N40" s="24"/>
      <c r="O40" s="24"/>
      <c r="P40" s="24"/>
      <c r="Q40" s="24">
        <v>115</v>
      </c>
      <c r="R40" s="24"/>
      <c r="S40" s="24"/>
      <c r="T40" s="24"/>
      <c r="U40" s="24"/>
      <c r="V40" s="24"/>
    </row>
    <row r="41" spans="5:22">
      <c r="E41" s="24"/>
      <c r="F41" s="24">
        <v>137</v>
      </c>
      <c r="G41" s="24"/>
      <c r="H41" s="24"/>
      <c r="I41" s="24"/>
      <c r="J41" s="24"/>
      <c r="K41" s="24"/>
      <c r="L41" s="24"/>
      <c r="M41" s="24"/>
      <c r="N41" s="24">
        <v>99</v>
      </c>
      <c r="O41" s="24"/>
      <c r="P41" s="24"/>
      <c r="Q41" s="24"/>
      <c r="R41" s="24">
        <v>116</v>
      </c>
      <c r="S41" s="24"/>
      <c r="T41" s="24"/>
      <c r="U41" s="24"/>
      <c r="V41" s="24"/>
    </row>
    <row r="42" spans="5:22">
      <c r="E42" s="24"/>
      <c r="F42" s="24"/>
      <c r="G42" s="24"/>
      <c r="H42" s="24">
        <v>135</v>
      </c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>
        <v>441</v>
      </c>
      <c r="T42" s="24"/>
      <c r="U42" s="24"/>
      <c r="V42" s="24"/>
    </row>
  </sheetData>
  <mergeCells count="1">
    <mergeCell ref="A1:B1"/>
  </mergeCells>
  <conditionalFormatting sqref="E25:V42">
    <cfRule type="cellIs" dxfId="13" priority="3" operator="equal">
      <formula>9999</formula>
    </cfRule>
    <cfRule type="cellIs" dxfId="12" priority="4" operator="equal">
      <formula>10000</formula>
    </cfRule>
  </conditionalFormatting>
  <conditionalFormatting sqref="E6:V23">
    <cfRule type="cellIs" dxfId="11" priority="2" operator="equal">
      <formula>10000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7DA99-0E04-4423-8C16-99C345DB70DB}">
  <sheetPr>
    <tabColor rgb="FFFFCCCC"/>
  </sheetPr>
  <dimension ref="A1:AH69"/>
  <sheetViews>
    <sheetView topLeftCell="B1" workbookViewId="0">
      <selection activeCell="E6" sqref="E6:V23"/>
    </sheetView>
  </sheetViews>
  <sheetFormatPr defaultRowHeight="14.4"/>
  <cols>
    <col min="1" max="1" width="6.89453125" customWidth="1"/>
    <col min="2" max="2" width="10.7890625" bestFit="1" customWidth="1"/>
    <col min="3" max="4" width="6.68359375" customWidth="1"/>
    <col min="5" max="22" width="4.9453125" customWidth="1"/>
  </cols>
  <sheetData>
    <row r="1" spans="1:34" ht="30.6">
      <c r="A1" s="52" t="s">
        <v>59</v>
      </c>
      <c r="B1" s="52"/>
      <c r="C1" s="2" t="s">
        <v>60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</row>
    <row r="3" spans="1:34" ht="52.8">
      <c r="A3" s="4"/>
      <c r="B3" s="31"/>
      <c r="C3" s="31"/>
      <c r="D3" s="31"/>
      <c r="E3" s="36" t="s">
        <v>17</v>
      </c>
      <c r="F3" s="37" t="s">
        <v>1</v>
      </c>
      <c r="G3" s="37" t="s">
        <v>14</v>
      </c>
      <c r="H3" s="37" t="s">
        <v>2</v>
      </c>
      <c r="I3" s="37" t="s">
        <v>3</v>
      </c>
      <c r="J3" s="37" t="s">
        <v>4</v>
      </c>
      <c r="K3" s="37" t="s">
        <v>16</v>
      </c>
      <c r="L3" s="37" t="s">
        <v>13</v>
      </c>
      <c r="M3" s="37" t="s">
        <v>5</v>
      </c>
      <c r="N3" s="37" t="s">
        <v>6</v>
      </c>
      <c r="O3" s="37" t="s">
        <v>15</v>
      </c>
      <c r="P3" s="37" t="s">
        <v>7</v>
      </c>
      <c r="Q3" s="37" t="s">
        <v>0</v>
      </c>
      <c r="R3" s="37" t="s">
        <v>8</v>
      </c>
      <c r="S3" s="37" t="s">
        <v>9</v>
      </c>
      <c r="T3" s="37" t="s">
        <v>10</v>
      </c>
      <c r="U3" s="37" t="s">
        <v>11</v>
      </c>
      <c r="V3" s="36" t="s">
        <v>12</v>
      </c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</row>
    <row r="4" spans="1:34">
      <c r="A4" s="4"/>
      <c r="B4" s="4"/>
      <c r="C4" s="16" t="s">
        <v>53</v>
      </c>
      <c r="D4" s="38"/>
      <c r="E4" s="39">
        <v>41.02</v>
      </c>
      <c r="F4" s="39">
        <v>41.11</v>
      </c>
      <c r="G4" s="39">
        <v>44.17</v>
      </c>
      <c r="H4" s="39">
        <v>42.9</v>
      </c>
      <c r="I4" s="39">
        <v>38.97</v>
      </c>
      <c r="J4" s="39">
        <v>40.57</v>
      </c>
      <c r="K4" s="39">
        <v>42.72</v>
      </c>
      <c r="L4" s="39">
        <v>40.74</v>
      </c>
      <c r="M4" s="39">
        <v>40.08</v>
      </c>
      <c r="N4" s="39">
        <v>43.13</v>
      </c>
      <c r="O4" s="39">
        <v>43.62</v>
      </c>
      <c r="P4" s="39">
        <v>42.86</v>
      </c>
      <c r="Q4" s="39">
        <v>39.72</v>
      </c>
      <c r="R4" s="39">
        <v>41.98</v>
      </c>
      <c r="S4" s="39">
        <v>40.1</v>
      </c>
      <c r="T4" s="39">
        <v>39.08</v>
      </c>
      <c r="U4" s="39">
        <v>42.05</v>
      </c>
      <c r="V4" s="39">
        <v>44.26</v>
      </c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</row>
    <row r="5" spans="1:34">
      <c r="A5" s="4"/>
      <c r="B5" s="4"/>
      <c r="C5" s="38"/>
      <c r="D5" s="16" t="s">
        <v>54</v>
      </c>
      <c r="E5" s="39">
        <v>43</v>
      </c>
      <c r="F5" s="39">
        <v>45</v>
      </c>
      <c r="G5" s="39">
        <v>44.78</v>
      </c>
      <c r="H5" s="39">
        <v>45.72</v>
      </c>
      <c r="I5" s="39">
        <v>45.03</v>
      </c>
      <c r="J5" s="39">
        <v>45.43</v>
      </c>
      <c r="K5" s="39">
        <v>42.27</v>
      </c>
      <c r="L5" s="39">
        <v>44.63</v>
      </c>
      <c r="M5" s="39">
        <v>44.6</v>
      </c>
      <c r="N5" s="39">
        <v>44.22</v>
      </c>
      <c r="O5" s="39">
        <v>43.48</v>
      </c>
      <c r="P5" s="39">
        <v>45.33</v>
      </c>
      <c r="Q5" s="39">
        <v>43.58</v>
      </c>
      <c r="R5" s="39">
        <v>45.05</v>
      </c>
      <c r="S5" s="39">
        <v>45.86</v>
      </c>
      <c r="T5" s="39">
        <v>44.1</v>
      </c>
      <c r="U5" s="39">
        <v>44.21</v>
      </c>
      <c r="V5" s="39">
        <v>46.32</v>
      </c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</row>
    <row r="6" spans="1:34">
      <c r="A6" s="4">
        <v>1</v>
      </c>
      <c r="B6" s="40" t="s">
        <v>17</v>
      </c>
      <c r="C6" s="9">
        <v>41.02</v>
      </c>
      <c r="D6" s="9">
        <v>43</v>
      </c>
      <c r="E6" s="49">
        <v>10000</v>
      </c>
      <c r="F6" s="49">
        <v>10000</v>
      </c>
      <c r="G6" s="49">
        <v>10000</v>
      </c>
      <c r="H6" s="49">
        <v>10000</v>
      </c>
      <c r="I6" s="49">
        <v>10000</v>
      </c>
      <c r="J6" s="49">
        <v>10000</v>
      </c>
      <c r="K6" s="49">
        <v>204</v>
      </c>
      <c r="L6" s="49">
        <v>10000</v>
      </c>
      <c r="M6" s="49">
        <v>10000</v>
      </c>
      <c r="N6" s="49">
        <v>10000</v>
      </c>
      <c r="O6" s="49">
        <v>10000</v>
      </c>
      <c r="P6" s="49">
        <v>10000</v>
      </c>
      <c r="Q6" s="49">
        <v>147</v>
      </c>
      <c r="R6" s="49">
        <v>10000</v>
      </c>
      <c r="S6" s="49">
        <v>10000</v>
      </c>
      <c r="T6" s="49">
        <v>10000</v>
      </c>
      <c r="U6" s="49">
        <v>10000</v>
      </c>
      <c r="V6" s="49">
        <v>10000</v>
      </c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>
      <c r="A7" s="4">
        <v>2</v>
      </c>
      <c r="B7" s="41" t="s">
        <v>1</v>
      </c>
      <c r="C7" s="9">
        <v>41.11</v>
      </c>
      <c r="D7" s="9">
        <v>45</v>
      </c>
      <c r="E7" s="49">
        <v>10000</v>
      </c>
      <c r="F7" s="49">
        <v>10000</v>
      </c>
      <c r="G7" s="49">
        <v>10000</v>
      </c>
      <c r="H7" s="49">
        <v>10000</v>
      </c>
      <c r="I7" s="49">
        <v>10000</v>
      </c>
      <c r="J7" s="49">
        <v>76</v>
      </c>
      <c r="K7" s="49">
        <v>10000</v>
      </c>
      <c r="L7" s="49">
        <v>45</v>
      </c>
      <c r="M7" s="49">
        <v>138</v>
      </c>
      <c r="N7" s="49">
        <v>10000</v>
      </c>
      <c r="O7" s="49">
        <v>10000</v>
      </c>
      <c r="P7" s="49">
        <v>10000</v>
      </c>
      <c r="Q7" s="49">
        <v>10000</v>
      </c>
      <c r="R7" s="49">
        <v>121</v>
      </c>
      <c r="S7" s="49">
        <v>10000</v>
      </c>
      <c r="T7" s="49">
        <v>10000</v>
      </c>
      <c r="U7" s="49">
        <v>137</v>
      </c>
      <c r="V7" s="49">
        <v>10000</v>
      </c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</row>
    <row r="8" spans="1:34">
      <c r="A8" s="4">
        <v>3</v>
      </c>
      <c r="B8" s="41" t="s">
        <v>14</v>
      </c>
      <c r="C8" s="9">
        <v>44.17</v>
      </c>
      <c r="D8" s="9">
        <v>44.78</v>
      </c>
      <c r="E8" s="49">
        <v>10000</v>
      </c>
      <c r="F8" s="49">
        <v>10000</v>
      </c>
      <c r="G8" s="49">
        <v>10000</v>
      </c>
      <c r="H8" s="49">
        <v>10000</v>
      </c>
      <c r="I8" s="49">
        <v>10000</v>
      </c>
      <c r="J8" s="49">
        <v>10000</v>
      </c>
      <c r="K8" s="49">
        <v>10000</v>
      </c>
      <c r="L8" s="49">
        <v>10000</v>
      </c>
      <c r="M8" s="49">
        <v>10000</v>
      </c>
      <c r="N8" s="49">
        <v>133</v>
      </c>
      <c r="O8" s="49">
        <v>10000</v>
      </c>
      <c r="P8" s="49">
        <v>127</v>
      </c>
      <c r="Q8" s="49">
        <v>10000</v>
      </c>
      <c r="R8" s="49">
        <v>10000</v>
      </c>
      <c r="S8" s="49">
        <v>10000</v>
      </c>
      <c r="T8" s="49">
        <v>10000</v>
      </c>
      <c r="U8" s="49">
        <v>10000</v>
      </c>
      <c r="V8" s="49">
        <v>207</v>
      </c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</row>
    <row r="9" spans="1:34">
      <c r="A9" s="4">
        <v>4</v>
      </c>
      <c r="B9" s="41" t="s">
        <v>2</v>
      </c>
      <c r="C9" s="9">
        <v>42.9</v>
      </c>
      <c r="D9" s="9">
        <v>45.72</v>
      </c>
      <c r="E9" s="49">
        <v>10000</v>
      </c>
      <c r="F9" s="49">
        <v>10000</v>
      </c>
      <c r="G9" s="49">
        <v>10000</v>
      </c>
      <c r="H9" s="49">
        <v>10000</v>
      </c>
      <c r="I9" s="49">
        <v>10000</v>
      </c>
      <c r="J9" s="49">
        <v>249</v>
      </c>
      <c r="K9" s="49">
        <v>10000</v>
      </c>
      <c r="L9" s="49">
        <v>10000</v>
      </c>
      <c r="M9" s="49">
        <v>10000</v>
      </c>
      <c r="N9" s="49">
        <v>10000</v>
      </c>
      <c r="O9" s="49">
        <v>10000</v>
      </c>
      <c r="P9" s="49">
        <v>62</v>
      </c>
      <c r="Q9" s="49">
        <v>10000</v>
      </c>
      <c r="R9" s="49">
        <v>10000</v>
      </c>
      <c r="S9" s="49">
        <v>10000</v>
      </c>
      <c r="T9" s="49">
        <v>10000</v>
      </c>
      <c r="U9" s="49">
        <v>10000</v>
      </c>
      <c r="V9" s="49">
        <v>135</v>
      </c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</row>
    <row r="10" spans="1:34">
      <c r="A10" s="4">
        <v>5</v>
      </c>
      <c r="B10" s="41" t="s">
        <v>3</v>
      </c>
      <c r="C10" s="9">
        <v>38.97</v>
      </c>
      <c r="D10" s="9">
        <v>45.03</v>
      </c>
      <c r="E10" s="49">
        <v>10000</v>
      </c>
      <c r="F10" s="49">
        <v>10000</v>
      </c>
      <c r="G10" s="49">
        <v>10000</v>
      </c>
      <c r="H10" s="49">
        <v>10000</v>
      </c>
      <c r="I10" s="49">
        <v>10000</v>
      </c>
      <c r="J10" s="49">
        <v>10000</v>
      </c>
      <c r="K10" s="49">
        <v>10000</v>
      </c>
      <c r="L10" s="49">
        <v>200</v>
      </c>
      <c r="M10" s="49">
        <v>10000</v>
      </c>
      <c r="N10" s="49">
        <v>10000</v>
      </c>
      <c r="O10" s="49">
        <v>10000</v>
      </c>
      <c r="P10" s="49">
        <v>10000</v>
      </c>
      <c r="Q10" s="49">
        <v>10000</v>
      </c>
      <c r="R10" s="49">
        <v>10000</v>
      </c>
      <c r="S10" s="49">
        <v>154</v>
      </c>
      <c r="T10" s="49">
        <v>175</v>
      </c>
      <c r="U10" s="49">
        <v>10000</v>
      </c>
      <c r="V10" s="49">
        <v>10000</v>
      </c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34">
      <c r="A11" s="4">
        <v>6</v>
      </c>
      <c r="B11" s="41" t="s">
        <v>4</v>
      </c>
      <c r="C11" s="9">
        <v>40.57</v>
      </c>
      <c r="D11" s="9">
        <v>45.43</v>
      </c>
      <c r="E11" s="49">
        <v>10000</v>
      </c>
      <c r="F11" s="49">
        <v>76</v>
      </c>
      <c r="G11" s="49">
        <v>10000</v>
      </c>
      <c r="H11" s="49">
        <v>249</v>
      </c>
      <c r="I11" s="49">
        <v>10000</v>
      </c>
      <c r="J11" s="49">
        <v>10000</v>
      </c>
      <c r="K11" s="49">
        <v>10000</v>
      </c>
      <c r="L11" s="49">
        <v>116</v>
      </c>
      <c r="M11" s="49">
        <v>10000</v>
      </c>
      <c r="N11" s="49">
        <v>10000</v>
      </c>
      <c r="O11" s="49">
        <v>10000</v>
      </c>
      <c r="P11" s="49">
        <v>10000</v>
      </c>
      <c r="Q11" s="49">
        <v>10000</v>
      </c>
      <c r="R11" s="49">
        <v>157</v>
      </c>
      <c r="S11" s="49">
        <v>61</v>
      </c>
      <c r="T11" s="49">
        <v>10000</v>
      </c>
      <c r="U11" s="49">
        <v>10000</v>
      </c>
      <c r="V11" s="49">
        <v>10000</v>
      </c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</row>
    <row r="12" spans="1:34">
      <c r="A12" s="4">
        <v>7</v>
      </c>
      <c r="B12" s="41" t="s">
        <v>16</v>
      </c>
      <c r="C12" s="9">
        <v>42.72</v>
      </c>
      <c r="D12" s="9">
        <v>42.27</v>
      </c>
      <c r="E12" s="49">
        <v>204</v>
      </c>
      <c r="F12" s="49">
        <v>10000</v>
      </c>
      <c r="G12" s="49">
        <v>10000</v>
      </c>
      <c r="H12" s="49">
        <v>10000</v>
      </c>
      <c r="I12" s="49">
        <v>10000</v>
      </c>
      <c r="J12" s="49">
        <v>10000</v>
      </c>
      <c r="K12" s="49">
        <v>10000</v>
      </c>
      <c r="L12" s="49">
        <v>10000</v>
      </c>
      <c r="M12" s="49">
        <v>10000</v>
      </c>
      <c r="N12" s="49">
        <v>10000</v>
      </c>
      <c r="O12" s="49">
        <v>361</v>
      </c>
      <c r="P12" s="49">
        <v>10000</v>
      </c>
      <c r="Q12" s="49">
        <v>10000</v>
      </c>
      <c r="R12" s="49">
        <v>10000</v>
      </c>
      <c r="S12" s="49">
        <v>10000</v>
      </c>
      <c r="T12" s="49">
        <v>10000</v>
      </c>
      <c r="U12" s="49">
        <v>10000</v>
      </c>
      <c r="V12" s="49">
        <v>10000</v>
      </c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</row>
    <row r="13" spans="1:34">
      <c r="A13" s="4">
        <v>8</v>
      </c>
      <c r="B13" s="41" t="s">
        <v>13</v>
      </c>
      <c r="C13" s="9">
        <v>40.74</v>
      </c>
      <c r="D13" s="9">
        <v>44.63</v>
      </c>
      <c r="E13" s="49">
        <v>10000</v>
      </c>
      <c r="F13" s="49">
        <v>45</v>
      </c>
      <c r="G13" s="49">
        <v>10000</v>
      </c>
      <c r="H13" s="49">
        <v>10000</v>
      </c>
      <c r="I13" s="49">
        <v>200</v>
      </c>
      <c r="J13" s="49">
        <v>116</v>
      </c>
      <c r="K13" s="49">
        <v>10000</v>
      </c>
      <c r="L13" s="49">
        <v>10000</v>
      </c>
      <c r="M13" s="49">
        <v>61</v>
      </c>
      <c r="N13" s="49">
        <v>10000</v>
      </c>
      <c r="O13" s="49">
        <v>10000</v>
      </c>
      <c r="P13" s="49">
        <v>10000</v>
      </c>
      <c r="Q13" s="49">
        <v>10000</v>
      </c>
      <c r="R13" s="49">
        <v>187</v>
      </c>
      <c r="S13" s="49">
        <v>10000</v>
      </c>
      <c r="T13" s="49">
        <v>10000</v>
      </c>
      <c r="U13" s="49">
        <v>10000</v>
      </c>
      <c r="V13" s="49">
        <v>10000</v>
      </c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</row>
    <row r="14" spans="1:34">
      <c r="A14" s="4">
        <v>9</v>
      </c>
      <c r="B14" s="41" t="s">
        <v>5</v>
      </c>
      <c r="C14" s="9">
        <v>40.08</v>
      </c>
      <c r="D14" s="9">
        <v>44.6</v>
      </c>
      <c r="E14" s="49">
        <v>10000</v>
      </c>
      <c r="F14" s="49">
        <v>138</v>
      </c>
      <c r="G14" s="49">
        <v>10000</v>
      </c>
      <c r="H14" s="49">
        <v>10000</v>
      </c>
      <c r="I14" s="49">
        <v>10000</v>
      </c>
      <c r="J14" s="49">
        <v>10000</v>
      </c>
      <c r="K14" s="49">
        <v>10000</v>
      </c>
      <c r="L14" s="49">
        <v>61</v>
      </c>
      <c r="M14" s="49">
        <v>10000</v>
      </c>
      <c r="N14" s="49">
        <v>10000</v>
      </c>
      <c r="O14" s="49">
        <v>10000</v>
      </c>
      <c r="P14" s="49">
        <v>10000</v>
      </c>
      <c r="Q14" s="49">
        <v>10000</v>
      </c>
      <c r="R14" s="49">
        <v>10000</v>
      </c>
      <c r="S14" s="49">
        <v>10000</v>
      </c>
      <c r="T14" s="49">
        <v>144</v>
      </c>
      <c r="U14" s="49">
        <v>10000</v>
      </c>
      <c r="V14" s="49">
        <v>10000</v>
      </c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</row>
    <row r="15" spans="1:34">
      <c r="A15" s="4">
        <v>10</v>
      </c>
      <c r="B15" s="41" t="s">
        <v>6</v>
      </c>
      <c r="C15" s="9">
        <v>43.13</v>
      </c>
      <c r="D15" s="9">
        <v>44.22</v>
      </c>
      <c r="E15" s="49">
        <v>10000</v>
      </c>
      <c r="F15" s="49">
        <v>10000</v>
      </c>
      <c r="G15" s="49">
        <v>133</v>
      </c>
      <c r="H15" s="49">
        <v>10000</v>
      </c>
      <c r="I15" s="49">
        <v>10000</v>
      </c>
      <c r="J15" s="49">
        <v>10000</v>
      </c>
      <c r="K15" s="49">
        <v>10000</v>
      </c>
      <c r="L15" s="49">
        <v>10000</v>
      </c>
      <c r="M15" s="49">
        <v>10000</v>
      </c>
      <c r="N15" s="49">
        <v>10000</v>
      </c>
      <c r="O15" s="49">
        <v>102</v>
      </c>
      <c r="P15" s="49">
        <v>193</v>
      </c>
      <c r="Q15" s="49">
        <v>10000</v>
      </c>
      <c r="R15" s="49">
        <v>10000</v>
      </c>
      <c r="S15" s="49">
        <v>10000</v>
      </c>
      <c r="T15" s="49">
        <v>10000</v>
      </c>
      <c r="U15" s="49">
        <v>99</v>
      </c>
      <c r="V15" s="49">
        <v>10000</v>
      </c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</row>
    <row r="16" spans="1:34">
      <c r="A16" s="4">
        <v>11</v>
      </c>
      <c r="B16" s="41" t="s">
        <v>15</v>
      </c>
      <c r="C16" s="9">
        <v>43.62</v>
      </c>
      <c r="D16" s="9">
        <v>43.48</v>
      </c>
      <c r="E16" s="49">
        <v>10000</v>
      </c>
      <c r="F16" s="49">
        <v>10000</v>
      </c>
      <c r="G16" s="49">
        <v>10000</v>
      </c>
      <c r="H16" s="49">
        <v>10000</v>
      </c>
      <c r="I16" s="49">
        <v>10000</v>
      </c>
      <c r="J16" s="49">
        <v>10000</v>
      </c>
      <c r="K16" s="49">
        <v>361</v>
      </c>
      <c r="L16" s="49">
        <v>10000</v>
      </c>
      <c r="M16" s="49">
        <v>10000</v>
      </c>
      <c r="N16" s="49">
        <v>102</v>
      </c>
      <c r="O16" s="49">
        <v>10000</v>
      </c>
      <c r="P16" s="49">
        <v>10000</v>
      </c>
      <c r="Q16" s="49">
        <v>10000</v>
      </c>
      <c r="R16" s="49">
        <v>10000</v>
      </c>
      <c r="S16" s="49">
        <v>10000</v>
      </c>
      <c r="T16" s="49">
        <v>10000</v>
      </c>
      <c r="U16" s="49">
        <v>10000</v>
      </c>
      <c r="V16" s="49">
        <v>10000</v>
      </c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</row>
    <row r="17" spans="1:34">
      <c r="A17" s="4">
        <v>12</v>
      </c>
      <c r="B17" s="41" t="s">
        <v>7</v>
      </c>
      <c r="C17" s="9">
        <v>42.86</v>
      </c>
      <c r="D17" s="9">
        <v>45.33</v>
      </c>
      <c r="E17" s="49">
        <v>10000</v>
      </c>
      <c r="F17" s="49">
        <v>10000</v>
      </c>
      <c r="G17" s="49">
        <v>127</v>
      </c>
      <c r="H17" s="49">
        <v>62</v>
      </c>
      <c r="I17" s="49">
        <v>10000</v>
      </c>
      <c r="J17" s="49">
        <v>10000</v>
      </c>
      <c r="K17" s="49">
        <v>10000</v>
      </c>
      <c r="L17" s="49">
        <v>10000</v>
      </c>
      <c r="M17" s="49">
        <v>10000</v>
      </c>
      <c r="N17" s="49">
        <v>193</v>
      </c>
      <c r="O17" s="49">
        <v>10000</v>
      </c>
      <c r="P17" s="49">
        <v>10000</v>
      </c>
      <c r="Q17" s="49">
        <v>10000</v>
      </c>
      <c r="R17" s="49">
        <v>72</v>
      </c>
      <c r="S17" s="49">
        <v>10000</v>
      </c>
      <c r="T17" s="49">
        <v>10000</v>
      </c>
      <c r="U17" s="49">
        <v>10000</v>
      </c>
      <c r="V17" s="49">
        <v>213</v>
      </c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</row>
    <row r="18" spans="1:34">
      <c r="A18" s="4">
        <v>13</v>
      </c>
      <c r="B18" s="41" t="s">
        <v>0</v>
      </c>
      <c r="C18" s="9">
        <v>39.72</v>
      </c>
      <c r="D18" s="9">
        <v>43.58</v>
      </c>
      <c r="E18" s="49">
        <v>147</v>
      </c>
      <c r="F18" s="49">
        <v>10000</v>
      </c>
      <c r="G18" s="49">
        <v>10000</v>
      </c>
      <c r="H18" s="49">
        <v>10000</v>
      </c>
      <c r="I18" s="49">
        <v>10000</v>
      </c>
      <c r="J18" s="49">
        <v>10000</v>
      </c>
      <c r="K18" s="49">
        <v>10000</v>
      </c>
      <c r="L18" s="49">
        <v>10000</v>
      </c>
      <c r="M18" s="49">
        <v>10000</v>
      </c>
      <c r="N18" s="49">
        <v>10000</v>
      </c>
      <c r="O18" s="49">
        <v>10000</v>
      </c>
      <c r="P18" s="49">
        <v>10000</v>
      </c>
      <c r="Q18" s="49">
        <v>10000</v>
      </c>
      <c r="R18" s="49">
        <v>10000</v>
      </c>
      <c r="S18" s="49">
        <v>10000</v>
      </c>
      <c r="T18" s="49">
        <v>115</v>
      </c>
      <c r="U18" s="49">
        <v>10000</v>
      </c>
      <c r="V18" s="49">
        <v>10000</v>
      </c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</row>
    <row r="19" spans="1:34">
      <c r="A19" s="4">
        <v>14</v>
      </c>
      <c r="B19" s="41" t="s">
        <v>8</v>
      </c>
      <c r="C19" s="9">
        <v>41.98</v>
      </c>
      <c r="D19" s="9">
        <v>45.05</v>
      </c>
      <c r="E19" s="49">
        <v>10000</v>
      </c>
      <c r="F19" s="49">
        <v>121</v>
      </c>
      <c r="G19" s="49">
        <v>10000</v>
      </c>
      <c r="H19" s="49">
        <v>10000</v>
      </c>
      <c r="I19" s="49">
        <v>10000</v>
      </c>
      <c r="J19" s="49">
        <v>157</v>
      </c>
      <c r="K19" s="49">
        <v>10000</v>
      </c>
      <c r="L19" s="49">
        <v>187</v>
      </c>
      <c r="M19" s="49">
        <v>10000</v>
      </c>
      <c r="N19" s="49">
        <v>10000</v>
      </c>
      <c r="O19" s="49">
        <v>10000</v>
      </c>
      <c r="P19" s="49">
        <v>72</v>
      </c>
      <c r="Q19" s="49">
        <v>10000</v>
      </c>
      <c r="R19" s="49">
        <v>10000</v>
      </c>
      <c r="S19" s="49">
        <v>10000</v>
      </c>
      <c r="T19" s="49">
        <v>10000</v>
      </c>
      <c r="U19" s="49">
        <v>116</v>
      </c>
      <c r="V19" s="49">
        <v>10000</v>
      </c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</row>
    <row r="20" spans="1:34">
      <c r="A20" s="4">
        <v>15</v>
      </c>
      <c r="B20" s="41" t="s">
        <v>9</v>
      </c>
      <c r="C20" s="9">
        <v>40.1</v>
      </c>
      <c r="D20" s="9">
        <v>45.86</v>
      </c>
      <c r="E20" s="49">
        <v>10000</v>
      </c>
      <c r="F20" s="49">
        <v>10000</v>
      </c>
      <c r="G20" s="49">
        <v>10000</v>
      </c>
      <c r="H20" s="49">
        <v>10000</v>
      </c>
      <c r="I20" s="49">
        <v>154</v>
      </c>
      <c r="J20" s="49">
        <v>61</v>
      </c>
      <c r="K20" s="49">
        <v>10000</v>
      </c>
      <c r="L20" s="49">
        <v>10000</v>
      </c>
      <c r="M20" s="49">
        <v>10000</v>
      </c>
      <c r="N20" s="49">
        <v>10000</v>
      </c>
      <c r="O20" s="49">
        <v>10000</v>
      </c>
      <c r="P20" s="49">
        <v>10000</v>
      </c>
      <c r="Q20" s="49">
        <v>10000</v>
      </c>
      <c r="R20" s="49">
        <v>10000</v>
      </c>
      <c r="S20" s="49">
        <v>10000</v>
      </c>
      <c r="T20" s="49">
        <v>10000</v>
      </c>
      <c r="U20" s="49">
        <v>10000</v>
      </c>
      <c r="V20" s="49">
        <v>441</v>
      </c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</row>
    <row r="21" spans="1:34">
      <c r="A21" s="4">
        <v>16</v>
      </c>
      <c r="B21" s="41" t="s">
        <v>10</v>
      </c>
      <c r="C21" s="9">
        <v>39.08</v>
      </c>
      <c r="D21" s="9">
        <v>44.1</v>
      </c>
      <c r="E21" s="49">
        <v>10000</v>
      </c>
      <c r="F21" s="49">
        <v>10000</v>
      </c>
      <c r="G21" s="49">
        <v>10000</v>
      </c>
      <c r="H21" s="49">
        <v>10000</v>
      </c>
      <c r="I21" s="49">
        <v>175</v>
      </c>
      <c r="J21" s="49">
        <v>10000</v>
      </c>
      <c r="K21" s="49">
        <v>10000</v>
      </c>
      <c r="L21" s="49">
        <v>10000</v>
      </c>
      <c r="M21" s="49">
        <v>144</v>
      </c>
      <c r="N21" s="49">
        <v>10000</v>
      </c>
      <c r="O21" s="49">
        <v>10000</v>
      </c>
      <c r="P21" s="49">
        <v>10000</v>
      </c>
      <c r="Q21" s="49">
        <v>115</v>
      </c>
      <c r="R21" s="49">
        <v>10000</v>
      </c>
      <c r="S21" s="49">
        <v>10000</v>
      </c>
      <c r="T21" s="49">
        <v>10000</v>
      </c>
      <c r="U21" s="49">
        <v>10000</v>
      </c>
      <c r="V21" s="49">
        <v>10000</v>
      </c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</row>
    <row r="22" spans="1:34">
      <c r="A22" s="4">
        <v>17</v>
      </c>
      <c r="B22" s="41" t="s">
        <v>11</v>
      </c>
      <c r="C22" s="9">
        <v>42.05</v>
      </c>
      <c r="D22" s="9">
        <v>44.21</v>
      </c>
      <c r="E22" s="49">
        <v>10000</v>
      </c>
      <c r="F22" s="49">
        <v>137</v>
      </c>
      <c r="G22" s="49">
        <v>10000</v>
      </c>
      <c r="H22" s="49">
        <v>10000</v>
      </c>
      <c r="I22" s="49">
        <v>10000</v>
      </c>
      <c r="J22" s="49">
        <v>10000</v>
      </c>
      <c r="K22" s="49">
        <v>10000</v>
      </c>
      <c r="L22" s="49">
        <v>10000</v>
      </c>
      <c r="M22" s="49">
        <v>10000</v>
      </c>
      <c r="N22" s="49">
        <v>99</v>
      </c>
      <c r="O22" s="49">
        <v>10000</v>
      </c>
      <c r="P22" s="49">
        <v>10000</v>
      </c>
      <c r="Q22" s="49">
        <v>10000</v>
      </c>
      <c r="R22" s="49">
        <v>116</v>
      </c>
      <c r="S22" s="49">
        <v>10000</v>
      </c>
      <c r="T22" s="49">
        <v>10000</v>
      </c>
      <c r="U22" s="49">
        <v>10000</v>
      </c>
      <c r="V22" s="49">
        <v>10000</v>
      </c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</row>
    <row r="23" spans="1:34">
      <c r="A23" s="4">
        <v>18</v>
      </c>
      <c r="B23" s="40" t="s">
        <v>12</v>
      </c>
      <c r="C23" s="9">
        <v>44.26</v>
      </c>
      <c r="D23" s="9">
        <v>46.32</v>
      </c>
      <c r="E23" s="49">
        <v>10000</v>
      </c>
      <c r="F23" s="49">
        <v>10000</v>
      </c>
      <c r="G23" s="49">
        <v>207</v>
      </c>
      <c r="H23" s="49">
        <v>135</v>
      </c>
      <c r="I23" s="49">
        <v>10000</v>
      </c>
      <c r="J23" s="49">
        <v>10000</v>
      </c>
      <c r="K23" s="49">
        <v>10000</v>
      </c>
      <c r="L23" s="49">
        <v>10000</v>
      </c>
      <c r="M23" s="49">
        <v>10000</v>
      </c>
      <c r="N23" s="49">
        <v>10000</v>
      </c>
      <c r="O23" s="49">
        <v>10000</v>
      </c>
      <c r="P23" s="49">
        <v>213</v>
      </c>
      <c r="Q23" s="49">
        <v>10000</v>
      </c>
      <c r="R23" s="49">
        <v>10000</v>
      </c>
      <c r="S23" s="49">
        <v>441</v>
      </c>
      <c r="T23" s="49">
        <v>10000</v>
      </c>
      <c r="U23" s="49">
        <v>10000</v>
      </c>
      <c r="V23" s="49">
        <v>10000</v>
      </c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</row>
    <row r="24" spans="1:3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10">
        <f>SUMPRODUCT(F6:V22,F28:V44)</f>
        <v>902</v>
      </c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</row>
    <row r="25" spans="1:34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>
        <v>88.875461341744625</v>
      </c>
      <c r="AH25" s="4"/>
    </row>
    <row r="26" spans="1:34">
      <c r="A26" s="4"/>
      <c r="B26" s="4"/>
      <c r="C26" s="27"/>
      <c r="D26" s="27"/>
      <c r="E26" s="4">
        <v>1</v>
      </c>
      <c r="F26" s="4">
        <v>2</v>
      </c>
      <c r="G26" s="4">
        <v>3</v>
      </c>
      <c r="H26" s="4">
        <v>4</v>
      </c>
      <c r="I26" s="4">
        <v>5</v>
      </c>
      <c r="J26" s="4">
        <v>6</v>
      </c>
      <c r="K26" s="4">
        <v>7</v>
      </c>
      <c r="L26" s="4">
        <v>8</v>
      </c>
      <c r="M26" s="4">
        <v>9</v>
      </c>
      <c r="N26" s="4">
        <v>10</v>
      </c>
      <c r="O26" s="4">
        <v>11</v>
      </c>
      <c r="P26" s="4">
        <v>12</v>
      </c>
      <c r="Q26" s="4">
        <v>13</v>
      </c>
      <c r="R26" s="4">
        <v>14</v>
      </c>
      <c r="S26" s="4">
        <v>15</v>
      </c>
      <c r="T26" s="4">
        <v>16</v>
      </c>
      <c r="U26" s="4">
        <v>17</v>
      </c>
      <c r="V26" s="4">
        <v>18</v>
      </c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</row>
    <row r="27" spans="1:34">
      <c r="A27" s="4"/>
      <c r="B27" s="4"/>
      <c r="C27" s="27"/>
      <c r="D27" s="27"/>
      <c r="E27" s="35" t="str">
        <f t="shared" ref="E27:V27" si="0">E3</f>
        <v>Сухум</v>
      </c>
      <c r="F27" s="35" t="str">
        <f t="shared" si="0"/>
        <v>Армавир</v>
      </c>
      <c r="G27" s="35" t="str">
        <f t="shared" si="0"/>
        <v>Буденновск</v>
      </c>
      <c r="H27" s="35" t="str">
        <f t="shared" si="0"/>
        <v>Ипатово</v>
      </c>
      <c r="I27" s="35" t="str">
        <f t="shared" si="0"/>
        <v>Краснодар</v>
      </c>
      <c r="J27" s="35" t="str">
        <f t="shared" si="0"/>
        <v>Кропоткин</v>
      </c>
      <c r="K27" s="35" t="str">
        <f t="shared" si="0"/>
        <v>Кутаиси</v>
      </c>
      <c r="L27" s="35" t="str">
        <f t="shared" si="0"/>
        <v>Лабинск</v>
      </c>
      <c r="M27" s="35" t="str">
        <f t="shared" si="0"/>
        <v>Майкоп</v>
      </c>
      <c r="N27" s="35" t="str">
        <f t="shared" si="0"/>
        <v>Мин. Воды</v>
      </c>
      <c r="O27" s="35" t="str">
        <f t="shared" si="0"/>
        <v>Нальчик</v>
      </c>
      <c r="P27" s="35" t="str">
        <f t="shared" si="0"/>
        <v>Светлоград</v>
      </c>
      <c r="Q27" s="35" t="str">
        <f t="shared" si="0"/>
        <v xml:space="preserve">Сочи </v>
      </c>
      <c r="R27" s="35" t="str">
        <f t="shared" si="0"/>
        <v>Ставрополь</v>
      </c>
      <c r="S27" s="35" t="str">
        <f t="shared" si="0"/>
        <v>Тихорецк</v>
      </c>
      <c r="T27" s="35" t="str">
        <f t="shared" si="0"/>
        <v>Туапсе</v>
      </c>
      <c r="U27" s="35" t="str">
        <f t="shared" si="0"/>
        <v>Черкесск</v>
      </c>
      <c r="V27" s="35" t="str">
        <f t="shared" si="0"/>
        <v>Элиста</v>
      </c>
      <c r="W27" s="4"/>
      <c r="X27" s="4"/>
      <c r="Y27" s="4"/>
      <c r="Z27" s="4"/>
      <c r="AA27" s="7" t="s">
        <v>57</v>
      </c>
      <c r="AB27" s="7" t="s">
        <v>53</v>
      </c>
      <c r="AC27" s="7" t="s">
        <v>54</v>
      </c>
      <c r="AD27" s="4" t="s">
        <v>58</v>
      </c>
      <c r="AE27" s="4"/>
      <c r="AF27" s="4"/>
      <c r="AG27" s="4"/>
      <c r="AH27" s="4"/>
    </row>
    <row r="28" spans="1:34">
      <c r="A28" s="4"/>
      <c r="B28" s="12">
        <v>1</v>
      </c>
      <c r="C28" s="28"/>
      <c r="D28" s="29" t="str">
        <f t="shared" ref="D28:D45" si="1">B6</f>
        <v>Сухум</v>
      </c>
      <c r="E28" s="47"/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  <c r="M28" s="14">
        <v>0</v>
      </c>
      <c r="N28" s="14">
        <v>0</v>
      </c>
      <c r="O28" s="14">
        <v>0</v>
      </c>
      <c r="P28" s="14">
        <v>0</v>
      </c>
      <c r="Q28" s="14">
        <v>1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48">
        <f>SUM(F28:V28)</f>
        <v>1</v>
      </c>
      <c r="X28" s="4"/>
      <c r="Y28" s="4"/>
      <c r="Z28" s="4"/>
      <c r="AA28" s="5" t="str">
        <f t="shared" ref="AA28:AA46" si="2">VLOOKUP($AD28,$A$6:$D$23,2)</f>
        <v>Сухум</v>
      </c>
      <c r="AB28" s="22">
        <f t="shared" ref="AB28:AB46" si="3">VLOOKUP($AD28,$A$6:$D$23,3)</f>
        <v>41.02</v>
      </c>
      <c r="AC28" s="22">
        <f t="shared" ref="AC28:AC46" si="4">VLOOKUP($AD28,$A$6:$D$23,4)</f>
        <v>43</v>
      </c>
      <c r="AD28" s="19">
        <v>1</v>
      </c>
      <c r="AE28" s="4"/>
      <c r="AF28" s="4"/>
      <c r="AG28" s="4"/>
      <c r="AH28" s="4"/>
    </row>
    <row r="29" spans="1:34">
      <c r="A29" s="4"/>
      <c r="B29" s="12">
        <v>2</v>
      </c>
      <c r="C29" s="28"/>
      <c r="D29" s="29" t="str">
        <f t="shared" si="1"/>
        <v>Армавир</v>
      </c>
      <c r="E29" s="47"/>
      <c r="F29" s="13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4">
        <v>0</v>
      </c>
      <c r="P29" s="14">
        <v>0</v>
      </c>
      <c r="Q29" s="14">
        <v>0</v>
      </c>
      <c r="R29" s="14">
        <v>1</v>
      </c>
      <c r="S29" s="14">
        <v>0</v>
      </c>
      <c r="T29" s="14">
        <v>0</v>
      </c>
      <c r="U29" s="14">
        <v>0</v>
      </c>
      <c r="V29" s="14">
        <v>0</v>
      </c>
      <c r="W29" s="15">
        <f>SUM(F29:V29)</f>
        <v>1</v>
      </c>
      <c r="X29" s="4"/>
      <c r="Y29" s="4"/>
      <c r="Z29" s="4"/>
      <c r="AA29" s="5" t="str">
        <f t="shared" si="2"/>
        <v xml:space="preserve">Сочи </v>
      </c>
      <c r="AB29" s="22">
        <f t="shared" si="3"/>
        <v>39.72</v>
      </c>
      <c r="AC29" s="22">
        <f t="shared" si="4"/>
        <v>43.58</v>
      </c>
      <c r="AD29" s="19">
        <f>SUMPRODUCT(E28:V28,$E$26:$V$26)</f>
        <v>13</v>
      </c>
      <c r="AE29" s="4"/>
      <c r="AF29" s="4"/>
      <c r="AG29" s="4"/>
      <c r="AH29" s="4"/>
    </row>
    <row r="30" spans="1:34">
      <c r="A30" s="4"/>
      <c r="B30" s="12">
        <v>3</v>
      </c>
      <c r="C30" s="28"/>
      <c r="D30" s="29" t="str">
        <f t="shared" si="1"/>
        <v>Буденновск</v>
      </c>
      <c r="E30" s="47"/>
      <c r="F30" s="14">
        <v>0</v>
      </c>
      <c r="G30" s="13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14">
        <v>0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15">
        <f t="shared" ref="W30:W44" si="5">SUM(F30:V30)</f>
        <v>0</v>
      </c>
      <c r="X30" s="4"/>
      <c r="Y30" s="4"/>
      <c r="Z30" s="4"/>
      <c r="AA30" s="5" t="str">
        <f t="shared" ca="1" si="2"/>
        <v>Туапсе</v>
      </c>
      <c r="AB30" s="22">
        <f t="shared" ca="1" si="3"/>
        <v>39.08</v>
      </c>
      <c r="AC30" s="22">
        <f t="shared" ca="1" si="4"/>
        <v>44.1</v>
      </c>
      <c r="AD30" s="19">
        <f ca="1">IF(AD29&lt;=1,0,SUMPRODUCT(OFFSET($E$28:$V$28,AD29-1,0),$E$26:$V$26))</f>
        <v>16</v>
      </c>
      <c r="AE30" s="4"/>
      <c r="AF30" s="4"/>
      <c r="AG30" s="4"/>
      <c r="AH30" s="4"/>
    </row>
    <row r="31" spans="1:34">
      <c r="A31" s="4"/>
      <c r="B31" s="12">
        <v>4</v>
      </c>
      <c r="C31" s="28"/>
      <c r="D31" s="29" t="str">
        <f t="shared" si="1"/>
        <v>Ипатово</v>
      </c>
      <c r="E31" s="47"/>
      <c r="F31" s="14">
        <v>0</v>
      </c>
      <c r="G31" s="14">
        <v>0</v>
      </c>
      <c r="H31" s="13">
        <v>0</v>
      </c>
      <c r="I31" s="14">
        <v>0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1</v>
      </c>
      <c r="W31" s="15">
        <f t="shared" si="5"/>
        <v>1</v>
      </c>
      <c r="X31" s="4"/>
      <c r="Y31" s="4"/>
      <c r="Z31" s="4"/>
      <c r="AA31" s="5" t="str">
        <f t="shared" ca="1" si="2"/>
        <v>Майкоп</v>
      </c>
      <c r="AB31" s="22">
        <f t="shared" ca="1" si="3"/>
        <v>40.08</v>
      </c>
      <c r="AC31" s="22">
        <f t="shared" ca="1" si="4"/>
        <v>44.6</v>
      </c>
      <c r="AD31" s="19">
        <f t="shared" ref="AD31:AD46" ca="1" si="6">IF(AD30&lt;=1,0,SUMPRODUCT(OFFSET($E$28:$V$28,AD30-1,0),$E$26:$V$26))</f>
        <v>9</v>
      </c>
      <c r="AE31" s="4"/>
      <c r="AF31" s="4"/>
      <c r="AG31" s="4"/>
      <c r="AH31" s="4"/>
    </row>
    <row r="32" spans="1:34">
      <c r="A32" s="4"/>
      <c r="B32" s="12">
        <v>5</v>
      </c>
      <c r="C32" s="28"/>
      <c r="D32" s="29" t="str">
        <f t="shared" si="1"/>
        <v>Краснодар</v>
      </c>
      <c r="E32" s="47"/>
      <c r="F32" s="14">
        <v>0</v>
      </c>
      <c r="G32" s="14">
        <v>0</v>
      </c>
      <c r="H32" s="14">
        <v>0</v>
      </c>
      <c r="I32" s="13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15">
        <f t="shared" si="5"/>
        <v>0</v>
      </c>
      <c r="X32" s="4"/>
      <c r="Y32" s="4"/>
      <c r="Z32" s="4"/>
      <c r="AA32" s="5" t="str">
        <f t="shared" ca="1" si="2"/>
        <v>Лабинск</v>
      </c>
      <c r="AB32" s="22">
        <f t="shared" ca="1" si="3"/>
        <v>40.74</v>
      </c>
      <c r="AC32" s="22">
        <f t="shared" ca="1" si="4"/>
        <v>44.63</v>
      </c>
      <c r="AD32" s="19">
        <f t="shared" ca="1" si="6"/>
        <v>8</v>
      </c>
      <c r="AE32" s="4"/>
      <c r="AF32" s="4"/>
      <c r="AG32" s="4"/>
      <c r="AH32" s="4"/>
    </row>
    <row r="33" spans="1:34">
      <c r="A33" s="4"/>
      <c r="B33" s="12">
        <v>6</v>
      </c>
      <c r="C33" s="28"/>
      <c r="D33" s="29" t="str">
        <f t="shared" si="1"/>
        <v>Кропоткин</v>
      </c>
      <c r="E33" s="47"/>
      <c r="F33" s="14">
        <v>0</v>
      </c>
      <c r="G33" s="14">
        <v>0</v>
      </c>
      <c r="H33" s="14">
        <v>0</v>
      </c>
      <c r="I33" s="14">
        <v>0</v>
      </c>
      <c r="J33" s="13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5">
        <f t="shared" si="5"/>
        <v>0</v>
      </c>
      <c r="X33" s="4"/>
      <c r="Y33" s="4"/>
      <c r="Z33" s="4"/>
      <c r="AA33" s="5" t="str">
        <f t="shared" ca="1" si="2"/>
        <v>Армавир</v>
      </c>
      <c r="AB33" s="22">
        <f t="shared" ca="1" si="3"/>
        <v>41.11</v>
      </c>
      <c r="AC33" s="22">
        <f t="shared" ca="1" si="4"/>
        <v>45</v>
      </c>
      <c r="AD33" s="19">
        <f t="shared" ca="1" si="6"/>
        <v>2</v>
      </c>
      <c r="AE33" s="4"/>
      <c r="AF33" s="4"/>
      <c r="AG33" s="4"/>
      <c r="AH33" s="4"/>
    </row>
    <row r="34" spans="1:34">
      <c r="A34" s="4"/>
      <c r="B34" s="12">
        <v>7</v>
      </c>
      <c r="C34" s="28"/>
      <c r="D34" s="29" t="str">
        <f t="shared" si="1"/>
        <v>Кутаиси</v>
      </c>
      <c r="E34" s="47"/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3">
        <v>0</v>
      </c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5">
        <f t="shared" si="5"/>
        <v>0</v>
      </c>
      <c r="X34" s="4"/>
      <c r="Y34" s="4"/>
      <c r="Z34" s="4"/>
      <c r="AA34" s="5" t="str">
        <f t="shared" ca="1" si="2"/>
        <v>Ставрополь</v>
      </c>
      <c r="AB34" s="22">
        <f t="shared" ca="1" si="3"/>
        <v>41.98</v>
      </c>
      <c r="AC34" s="22">
        <f t="shared" ca="1" si="4"/>
        <v>45.05</v>
      </c>
      <c r="AD34" s="19">
        <f t="shared" ca="1" si="6"/>
        <v>14</v>
      </c>
      <c r="AE34" s="4"/>
      <c r="AF34" s="4"/>
      <c r="AG34" s="4"/>
      <c r="AH34" s="4"/>
    </row>
    <row r="35" spans="1:34">
      <c r="A35" s="4"/>
      <c r="B35" s="12">
        <v>8</v>
      </c>
      <c r="C35" s="28"/>
      <c r="D35" s="29" t="str">
        <f t="shared" si="1"/>
        <v>Лабинск</v>
      </c>
      <c r="E35" s="47"/>
      <c r="F35" s="14">
        <v>1</v>
      </c>
      <c r="G35" s="14">
        <v>0</v>
      </c>
      <c r="H35" s="14">
        <v>0</v>
      </c>
      <c r="I35" s="14">
        <v>0</v>
      </c>
      <c r="J35" s="14">
        <v>0</v>
      </c>
      <c r="K35" s="14">
        <v>0</v>
      </c>
      <c r="L35" s="13">
        <v>0</v>
      </c>
      <c r="M35" s="14">
        <v>0</v>
      </c>
      <c r="N35" s="14">
        <v>0</v>
      </c>
      <c r="O35" s="14">
        <v>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15">
        <f t="shared" si="5"/>
        <v>1</v>
      </c>
      <c r="X35" s="4"/>
      <c r="Y35" s="4"/>
      <c r="Z35" s="4"/>
      <c r="AA35" s="5" t="str">
        <f t="shared" ca="1" si="2"/>
        <v>Светлоград</v>
      </c>
      <c r="AB35" s="22">
        <f t="shared" ca="1" si="3"/>
        <v>42.86</v>
      </c>
      <c r="AC35" s="22">
        <f t="shared" ca="1" si="4"/>
        <v>45.33</v>
      </c>
      <c r="AD35" s="19">
        <f t="shared" ca="1" si="6"/>
        <v>12</v>
      </c>
      <c r="AE35" s="4"/>
      <c r="AF35" s="4"/>
      <c r="AG35" s="4"/>
      <c r="AH35" s="4"/>
    </row>
    <row r="36" spans="1:34">
      <c r="A36" s="4"/>
      <c r="B36" s="12">
        <v>9</v>
      </c>
      <c r="C36" s="28"/>
      <c r="D36" s="29" t="str">
        <f t="shared" si="1"/>
        <v>Майкоп</v>
      </c>
      <c r="E36" s="47"/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1</v>
      </c>
      <c r="M36" s="13">
        <v>0</v>
      </c>
      <c r="N36" s="14">
        <v>0</v>
      </c>
      <c r="O36" s="14">
        <v>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15">
        <f t="shared" si="5"/>
        <v>1</v>
      </c>
      <c r="X36" s="4"/>
      <c r="Y36" s="4"/>
      <c r="Z36" s="4"/>
      <c r="AA36" s="5" t="str">
        <f t="shared" ca="1" si="2"/>
        <v>Ипатово</v>
      </c>
      <c r="AB36" s="22">
        <f t="shared" ca="1" si="3"/>
        <v>42.9</v>
      </c>
      <c r="AC36" s="22">
        <f t="shared" ca="1" si="4"/>
        <v>45.72</v>
      </c>
      <c r="AD36" s="19">
        <f t="shared" ca="1" si="6"/>
        <v>4</v>
      </c>
      <c r="AE36" s="4"/>
      <c r="AF36" s="4"/>
      <c r="AG36" s="4"/>
      <c r="AH36" s="4"/>
    </row>
    <row r="37" spans="1:34">
      <c r="A37" s="4"/>
      <c r="B37" s="12">
        <v>10</v>
      </c>
      <c r="C37" s="28"/>
      <c r="D37" s="29" t="str">
        <f t="shared" si="1"/>
        <v>Мин. Воды</v>
      </c>
      <c r="E37" s="47"/>
      <c r="F37" s="14">
        <v>0</v>
      </c>
      <c r="G37" s="14">
        <v>0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3">
        <v>0</v>
      </c>
      <c r="O37" s="14">
        <v>0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15">
        <f t="shared" si="5"/>
        <v>0</v>
      </c>
      <c r="X37" s="4"/>
      <c r="Y37" s="4"/>
      <c r="Z37" s="4"/>
      <c r="AA37" s="5" t="str">
        <f t="shared" ca="1" si="2"/>
        <v>Элиста</v>
      </c>
      <c r="AB37" s="22">
        <f t="shared" ca="1" si="3"/>
        <v>44.26</v>
      </c>
      <c r="AC37" s="22">
        <f t="shared" ca="1" si="4"/>
        <v>46.32</v>
      </c>
      <c r="AD37" s="19">
        <f t="shared" ca="1" si="6"/>
        <v>18</v>
      </c>
      <c r="AE37" s="4"/>
      <c r="AF37" s="4"/>
      <c r="AG37" s="4"/>
      <c r="AH37" s="4"/>
    </row>
    <row r="38" spans="1:34">
      <c r="A38" s="4"/>
      <c r="B38" s="12">
        <v>11</v>
      </c>
      <c r="C38" s="28"/>
      <c r="D38" s="29" t="str">
        <f t="shared" si="1"/>
        <v>Нальчик</v>
      </c>
      <c r="E38" s="47"/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4">
        <v>0</v>
      </c>
      <c r="O38" s="13">
        <v>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15">
        <f t="shared" si="5"/>
        <v>0</v>
      </c>
      <c r="X38" s="4"/>
      <c r="Y38" s="4"/>
      <c r="Z38" s="4"/>
      <c r="AA38" s="5" t="e">
        <f t="shared" ca="1" si="2"/>
        <v>#N/A</v>
      </c>
      <c r="AB38" s="22" t="e">
        <f t="shared" ca="1" si="3"/>
        <v>#N/A</v>
      </c>
      <c r="AC38" s="22" t="e">
        <f t="shared" ca="1" si="4"/>
        <v>#N/A</v>
      </c>
      <c r="AD38" s="19">
        <f t="shared" ca="1" si="6"/>
        <v>0</v>
      </c>
      <c r="AE38" s="4"/>
      <c r="AF38" s="4"/>
      <c r="AG38" s="4"/>
      <c r="AH38" s="4"/>
    </row>
    <row r="39" spans="1:34">
      <c r="A39" s="4"/>
      <c r="B39" s="12">
        <v>12</v>
      </c>
      <c r="C39" s="28"/>
      <c r="D39" s="29" t="str">
        <f t="shared" si="1"/>
        <v>Светлоград</v>
      </c>
      <c r="E39" s="47"/>
      <c r="F39" s="14">
        <v>0</v>
      </c>
      <c r="G39" s="14">
        <v>0</v>
      </c>
      <c r="H39" s="14">
        <v>1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3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5">
        <f t="shared" si="5"/>
        <v>1</v>
      </c>
      <c r="X39" s="4"/>
      <c r="Y39" s="4"/>
      <c r="Z39" s="4"/>
      <c r="AA39" s="5" t="e">
        <f t="shared" ca="1" si="2"/>
        <v>#N/A</v>
      </c>
      <c r="AB39" s="22" t="e">
        <f t="shared" ca="1" si="3"/>
        <v>#N/A</v>
      </c>
      <c r="AC39" s="22" t="e">
        <f t="shared" ca="1" si="4"/>
        <v>#N/A</v>
      </c>
      <c r="AD39" s="19">
        <f t="shared" ca="1" si="6"/>
        <v>0</v>
      </c>
      <c r="AE39" s="4"/>
      <c r="AF39" s="4"/>
      <c r="AG39" s="4"/>
      <c r="AH39" s="4"/>
    </row>
    <row r="40" spans="1:34">
      <c r="A40" s="4"/>
      <c r="B40" s="12">
        <v>13</v>
      </c>
      <c r="C40" s="28"/>
      <c r="D40" s="29" t="str">
        <f t="shared" si="1"/>
        <v xml:space="preserve">Сочи </v>
      </c>
      <c r="E40" s="47"/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14">
        <v>0</v>
      </c>
      <c r="P40" s="14">
        <v>0</v>
      </c>
      <c r="Q40" s="13">
        <v>0</v>
      </c>
      <c r="R40" s="14">
        <v>0</v>
      </c>
      <c r="S40" s="14">
        <v>0</v>
      </c>
      <c r="T40" s="14">
        <v>1</v>
      </c>
      <c r="U40" s="14">
        <v>0</v>
      </c>
      <c r="V40" s="14">
        <v>0</v>
      </c>
      <c r="W40" s="15">
        <f t="shared" si="5"/>
        <v>1</v>
      </c>
      <c r="X40" s="4"/>
      <c r="Y40" s="4"/>
      <c r="Z40" s="4"/>
      <c r="AA40" s="5" t="e">
        <f t="shared" ca="1" si="2"/>
        <v>#N/A</v>
      </c>
      <c r="AB40" s="22" t="e">
        <f t="shared" ca="1" si="3"/>
        <v>#N/A</v>
      </c>
      <c r="AC40" s="22" t="e">
        <f t="shared" ca="1" si="4"/>
        <v>#N/A</v>
      </c>
      <c r="AD40" s="19">
        <f t="shared" ca="1" si="6"/>
        <v>0</v>
      </c>
      <c r="AE40" s="4"/>
      <c r="AF40" s="4"/>
      <c r="AG40" s="4"/>
      <c r="AH40" s="4"/>
    </row>
    <row r="41" spans="1:34">
      <c r="A41" s="4"/>
      <c r="B41" s="12">
        <v>14</v>
      </c>
      <c r="C41" s="28"/>
      <c r="D41" s="29" t="str">
        <f t="shared" si="1"/>
        <v>Ставрополь</v>
      </c>
      <c r="E41" s="47"/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1</v>
      </c>
      <c r="Q41" s="14">
        <v>0</v>
      </c>
      <c r="R41" s="13">
        <v>0</v>
      </c>
      <c r="S41" s="14">
        <v>0</v>
      </c>
      <c r="T41" s="14">
        <v>0</v>
      </c>
      <c r="U41" s="14">
        <v>0</v>
      </c>
      <c r="V41" s="14">
        <v>0</v>
      </c>
      <c r="W41" s="15">
        <f t="shared" si="5"/>
        <v>1</v>
      </c>
      <c r="X41" s="4"/>
      <c r="Y41" s="4"/>
      <c r="Z41" s="4"/>
      <c r="AA41" s="5" t="e">
        <f t="shared" ca="1" si="2"/>
        <v>#N/A</v>
      </c>
      <c r="AB41" s="22" t="e">
        <f t="shared" ca="1" si="3"/>
        <v>#N/A</v>
      </c>
      <c r="AC41" s="22" t="e">
        <f t="shared" ca="1" si="4"/>
        <v>#N/A</v>
      </c>
      <c r="AD41" s="19">
        <f t="shared" ca="1" si="6"/>
        <v>0</v>
      </c>
      <c r="AE41" s="4"/>
      <c r="AF41" s="4"/>
      <c r="AG41" s="4"/>
      <c r="AH41" s="4"/>
    </row>
    <row r="42" spans="1:34">
      <c r="A42" s="4"/>
      <c r="B42" s="12">
        <v>15</v>
      </c>
      <c r="C42" s="28"/>
      <c r="D42" s="29" t="str">
        <f t="shared" si="1"/>
        <v>Тихорецк</v>
      </c>
      <c r="E42" s="47"/>
      <c r="F42" s="14">
        <v>0</v>
      </c>
      <c r="G42" s="14">
        <v>0</v>
      </c>
      <c r="H42" s="14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3">
        <v>0</v>
      </c>
      <c r="T42" s="14">
        <v>0</v>
      </c>
      <c r="U42" s="14">
        <v>0</v>
      </c>
      <c r="V42" s="14">
        <v>0</v>
      </c>
      <c r="W42" s="15">
        <f t="shared" si="5"/>
        <v>0</v>
      </c>
      <c r="X42" s="4"/>
      <c r="Y42" s="4"/>
      <c r="Z42" s="4"/>
      <c r="AA42" s="5" t="e">
        <f t="shared" ca="1" si="2"/>
        <v>#N/A</v>
      </c>
      <c r="AB42" s="22" t="e">
        <f t="shared" ca="1" si="3"/>
        <v>#N/A</v>
      </c>
      <c r="AC42" s="22" t="e">
        <f t="shared" ca="1" si="4"/>
        <v>#N/A</v>
      </c>
      <c r="AD42" s="19">
        <f t="shared" ca="1" si="6"/>
        <v>0</v>
      </c>
      <c r="AE42" s="4"/>
      <c r="AF42" s="4"/>
      <c r="AG42" s="4"/>
      <c r="AH42" s="4"/>
    </row>
    <row r="43" spans="1:34">
      <c r="A43" s="4"/>
      <c r="B43" s="12">
        <v>16</v>
      </c>
      <c r="C43" s="28"/>
      <c r="D43" s="29" t="str">
        <f t="shared" si="1"/>
        <v>Туапсе</v>
      </c>
      <c r="E43" s="47"/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>
        <v>0</v>
      </c>
      <c r="L43" s="14">
        <v>0</v>
      </c>
      <c r="M43" s="14">
        <v>1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3">
        <v>0</v>
      </c>
      <c r="U43" s="14">
        <v>0</v>
      </c>
      <c r="V43" s="14">
        <v>0</v>
      </c>
      <c r="W43" s="15">
        <f t="shared" si="5"/>
        <v>1</v>
      </c>
      <c r="X43" s="4"/>
      <c r="Y43" s="4"/>
      <c r="Z43" s="4"/>
      <c r="AA43" s="5" t="e">
        <f t="shared" ca="1" si="2"/>
        <v>#N/A</v>
      </c>
      <c r="AB43" s="22" t="e">
        <f t="shared" ca="1" si="3"/>
        <v>#N/A</v>
      </c>
      <c r="AC43" s="22" t="e">
        <f t="shared" ca="1" si="4"/>
        <v>#N/A</v>
      </c>
      <c r="AD43" s="19">
        <f t="shared" ca="1" si="6"/>
        <v>0</v>
      </c>
      <c r="AE43" s="4"/>
      <c r="AF43" s="4"/>
      <c r="AG43" s="4"/>
      <c r="AH43" s="4"/>
    </row>
    <row r="44" spans="1:34">
      <c r="A44" s="4"/>
      <c r="B44" s="12">
        <v>17</v>
      </c>
      <c r="C44" s="28"/>
      <c r="D44" s="29" t="str">
        <f t="shared" si="1"/>
        <v>Черкесск</v>
      </c>
      <c r="E44" s="47"/>
      <c r="F44" s="14">
        <v>0</v>
      </c>
      <c r="G44" s="14">
        <v>0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3">
        <v>0</v>
      </c>
      <c r="V44" s="14">
        <v>0</v>
      </c>
      <c r="W44" s="15">
        <f t="shared" si="5"/>
        <v>0</v>
      </c>
      <c r="X44" s="4"/>
      <c r="Y44" s="4"/>
      <c r="Z44" s="4"/>
      <c r="AA44" s="5" t="e">
        <f t="shared" ca="1" si="2"/>
        <v>#N/A</v>
      </c>
      <c r="AB44" s="22" t="e">
        <f t="shared" ca="1" si="3"/>
        <v>#N/A</v>
      </c>
      <c r="AC44" s="22" t="e">
        <f t="shared" ca="1" si="4"/>
        <v>#N/A</v>
      </c>
      <c r="AD44" s="19">
        <f t="shared" ca="1" si="6"/>
        <v>0</v>
      </c>
      <c r="AE44" s="4"/>
      <c r="AF44" s="4"/>
      <c r="AG44" s="4"/>
      <c r="AH44" s="4"/>
    </row>
    <row r="45" spans="1:34">
      <c r="A45" s="4"/>
      <c r="B45" s="12">
        <v>18</v>
      </c>
      <c r="C45" s="28"/>
      <c r="D45" s="29" t="str">
        <f t="shared" si="1"/>
        <v>Элиста</v>
      </c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"/>
      <c r="X45" s="4"/>
      <c r="Y45" s="4"/>
      <c r="Z45" s="4"/>
      <c r="AA45" s="5" t="e">
        <f t="shared" ca="1" si="2"/>
        <v>#N/A</v>
      </c>
      <c r="AB45" s="22" t="e">
        <f t="shared" ca="1" si="3"/>
        <v>#N/A</v>
      </c>
      <c r="AC45" s="22" t="e">
        <f t="shared" ca="1" si="4"/>
        <v>#N/A</v>
      </c>
      <c r="AD45" s="19">
        <f t="shared" ca="1" si="6"/>
        <v>0</v>
      </c>
      <c r="AE45" s="4"/>
      <c r="AF45" s="4"/>
      <c r="AG45" s="4"/>
      <c r="AH45" s="4"/>
    </row>
    <row r="46" spans="1:34">
      <c r="A46" s="4"/>
      <c r="B46" s="4"/>
      <c r="C46" s="27"/>
      <c r="D46" s="27"/>
      <c r="E46" s="27"/>
      <c r="F46" s="15">
        <f t="shared" ref="F46:U46" si="7">SUM(F28:F45)</f>
        <v>1</v>
      </c>
      <c r="G46" s="15">
        <f t="shared" si="7"/>
        <v>0</v>
      </c>
      <c r="H46" s="15">
        <f t="shared" si="7"/>
        <v>1</v>
      </c>
      <c r="I46" s="15">
        <f t="shared" si="7"/>
        <v>0</v>
      </c>
      <c r="J46" s="15">
        <f t="shared" si="7"/>
        <v>0</v>
      </c>
      <c r="K46" s="15">
        <f t="shared" si="7"/>
        <v>0</v>
      </c>
      <c r="L46" s="15">
        <f t="shared" si="7"/>
        <v>1</v>
      </c>
      <c r="M46" s="15">
        <f t="shared" si="7"/>
        <v>1</v>
      </c>
      <c r="N46" s="15">
        <f t="shared" si="7"/>
        <v>0</v>
      </c>
      <c r="O46" s="15">
        <f t="shared" si="7"/>
        <v>0</v>
      </c>
      <c r="P46" s="15">
        <f t="shared" si="7"/>
        <v>1</v>
      </c>
      <c r="Q46" s="15">
        <f t="shared" si="7"/>
        <v>1</v>
      </c>
      <c r="R46" s="15">
        <f t="shared" si="7"/>
        <v>1</v>
      </c>
      <c r="S46" s="15">
        <f t="shared" si="7"/>
        <v>0</v>
      </c>
      <c r="T46" s="15">
        <f t="shared" si="7"/>
        <v>1</v>
      </c>
      <c r="U46" s="15">
        <f t="shared" si="7"/>
        <v>0</v>
      </c>
      <c r="V46" s="48">
        <f>SUM(V28:V44)</f>
        <v>1</v>
      </c>
      <c r="W46" s="4"/>
      <c r="X46" s="4"/>
      <c r="Y46" s="4"/>
      <c r="Z46" s="4"/>
      <c r="AA46" s="5" t="e">
        <f t="shared" ca="1" si="2"/>
        <v>#N/A</v>
      </c>
      <c r="AB46" s="22" t="e">
        <f t="shared" ca="1" si="3"/>
        <v>#N/A</v>
      </c>
      <c r="AC46" s="22" t="e">
        <f t="shared" ca="1" si="4"/>
        <v>#N/A</v>
      </c>
      <c r="AD46" s="19">
        <f t="shared" ca="1" si="6"/>
        <v>0</v>
      </c>
      <c r="AE46" s="4"/>
      <c r="AF46" s="4"/>
      <c r="AG46" s="4"/>
      <c r="AH46" s="4"/>
    </row>
    <row r="47" spans="1:34">
      <c r="A47" s="4"/>
      <c r="B47" s="4"/>
      <c r="C47" s="4"/>
      <c r="D47" s="4"/>
      <c r="E47" s="4"/>
      <c r="F47" s="15">
        <f t="array" ref="F47:U47">TRANSPOSE(W29:W44)</f>
        <v>1</v>
      </c>
      <c r="G47" s="15">
        <v>0</v>
      </c>
      <c r="H47" s="15">
        <v>1</v>
      </c>
      <c r="I47" s="15">
        <v>0</v>
      </c>
      <c r="J47" s="15">
        <v>0</v>
      </c>
      <c r="K47" s="15">
        <v>0</v>
      </c>
      <c r="L47" s="15">
        <v>1</v>
      </c>
      <c r="M47" s="15">
        <v>1</v>
      </c>
      <c r="N47" s="15">
        <v>0</v>
      </c>
      <c r="O47" s="15">
        <v>0</v>
      </c>
      <c r="P47" s="15">
        <v>1</v>
      </c>
      <c r="Q47" s="15">
        <v>1</v>
      </c>
      <c r="R47" s="15">
        <v>1</v>
      </c>
      <c r="S47" s="15">
        <v>0</v>
      </c>
      <c r="T47" s="15">
        <v>1</v>
      </c>
      <c r="U47" s="15">
        <v>0</v>
      </c>
      <c r="V47" s="15"/>
      <c r="W47" s="4"/>
      <c r="X47" s="4"/>
      <c r="Y47" s="4"/>
      <c r="Z47" s="4"/>
      <c r="AE47" s="4"/>
      <c r="AF47" s="4"/>
      <c r="AG47" s="4"/>
      <c r="AH47" s="4"/>
    </row>
    <row r="48" spans="1:34">
      <c r="Z48" s="4"/>
      <c r="AE48" s="4"/>
      <c r="AF48" s="4"/>
      <c r="AG48" s="4"/>
      <c r="AH48" s="4"/>
    </row>
    <row r="49" spans="26:34">
      <c r="Z49" s="4"/>
      <c r="AE49" s="4"/>
      <c r="AF49" s="4"/>
      <c r="AG49" s="4"/>
      <c r="AH49" s="4"/>
    </row>
    <row r="50" spans="26:34">
      <c r="Z50" s="4"/>
      <c r="AE50" s="4"/>
      <c r="AF50" s="4"/>
      <c r="AG50" s="4"/>
      <c r="AH50" s="4"/>
    </row>
    <row r="51" spans="26:34">
      <c r="Z51" s="4"/>
      <c r="AE51" s="4"/>
      <c r="AF51" s="4"/>
      <c r="AG51" s="4"/>
      <c r="AH51" s="4"/>
    </row>
    <row r="52" spans="26:34">
      <c r="Z52" s="4"/>
      <c r="AE52" s="4"/>
      <c r="AF52" s="4"/>
      <c r="AG52" s="4"/>
      <c r="AH52" s="4"/>
    </row>
    <row r="53" spans="26:34">
      <c r="Z53" s="4"/>
      <c r="AE53" s="4"/>
      <c r="AF53" s="4"/>
      <c r="AG53" s="4"/>
      <c r="AH53" s="4"/>
    </row>
    <row r="54" spans="26:34">
      <c r="Z54" s="4"/>
      <c r="AE54" s="4"/>
      <c r="AF54" s="4"/>
      <c r="AG54" s="4"/>
      <c r="AH54" s="4"/>
    </row>
    <row r="55" spans="26:34">
      <c r="Z55" s="4"/>
      <c r="AE55" s="4"/>
      <c r="AF55" s="4"/>
      <c r="AG55" s="4"/>
      <c r="AH55" s="4"/>
    </row>
    <row r="56" spans="26:34">
      <c r="Z56" s="4"/>
      <c r="AE56" s="4"/>
      <c r="AF56" s="4"/>
      <c r="AG56" s="4"/>
      <c r="AH56" s="4"/>
    </row>
    <row r="57" spans="26:34">
      <c r="Z57" s="4"/>
      <c r="AE57" s="4"/>
      <c r="AF57" s="4"/>
      <c r="AG57" s="4"/>
      <c r="AH57" s="4"/>
    </row>
    <row r="58" spans="26:34">
      <c r="Z58" s="4"/>
      <c r="AE58" s="4"/>
      <c r="AF58" s="4"/>
      <c r="AG58" s="4"/>
      <c r="AH58" s="4"/>
    </row>
    <row r="59" spans="26:34">
      <c r="Z59" s="4"/>
      <c r="AE59" s="4"/>
      <c r="AF59" s="4"/>
      <c r="AG59" s="4"/>
      <c r="AH59" s="4"/>
    </row>
    <row r="60" spans="26:34">
      <c r="Z60" s="4"/>
      <c r="AE60" s="4"/>
      <c r="AF60" s="4"/>
      <c r="AG60" s="4"/>
      <c r="AH60" s="4"/>
    </row>
    <row r="61" spans="26:34">
      <c r="Z61" s="4"/>
      <c r="AE61" s="4"/>
      <c r="AF61" s="4"/>
      <c r="AG61" s="4"/>
      <c r="AH61" s="4"/>
    </row>
    <row r="62" spans="26:34">
      <c r="Z62" s="4"/>
      <c r="AE62" s="4"/>
      <c r="AF62" s="4"/>
      <c r="AG62" s="4"/>
      <c r="AH62" s="4"/>
    </row>
    <row r="63" spans="26:34">
      <c r="Z63" s="4"/>
      <c r="AE63" s="4"/>
      <c r="AF63" s="4"/>
      <c r="AG63" s="4"/>
      <c r="AH63" s="4"/>
    </row>
    <row r="64" spans="26:34">
      <c r="Z64" s="4"/>
      <c r="AE64" s="4"/>
      <c r="AF64" s="4"/>
      <c r="AG64" s="4"/>
      <c r="AH64" s="4"/>
    </row>
    <row r="65" spans="26:34">
      <c r="Z65" s="4"/>
      <c r="AE65" s="4"/>
      <c r="AF65" s="4"/>
      <c r="AG65" s="4"/>
      <c r="AH65" s="4"/>
    </row>
    <row r="66" spans="26:34">
      <c r="Z66" s="4"/>
      <c r="AE66" s="4"/>
      <c r="AF66" s="4"/>
      <c r="AG66" s="4"/>
      <c r="AH66" s="4"/>
    </row>
    <row r="67" spans="26:34">
      <c r="Z67" s="4"/>
      <c r="AE67" s="4"/>
      <c r="AF67" s="4"/>
      <c r="AG67" s="4"/>
      <c r="AH67" s="4"/>
    </row>
    <row r="68" spans="26:34">
      <c r="Z68" s="4"/>
      <c r="AE68" s="4"/>
      <c r="AF68" s="4"/>
      <c r="AG68" s="4"/>
      <c r="AH68" s="4"/>
    </row>
    <row r="69" spans="26:34">
      <c r="Z69" s="4"/>
      <c r="AA69" s="4"/>
      <c r="AB69" s="4"/>
      <c r="AC69" s="4"/>
      <c r="AD69" s="4"/>
      <c r="AE69" s="4"/>
      <c r="AF69" s="4"/>
      <c r="AG69" s="4"/>
      <c r="AH69" s="4"/>
    </row>
  </sheetData>
  <mergeCells count="1">
    <mergeCell ref="A1:B1"/>
  </mergeCells>
  <conditionalFormatting sqref="E28:V45">
    <cfRule type="cellIs" dxfId="10" priority="5" operator="equal">
      <formula>1</formula>
    </cfRule>
  </conditionalFormatting>
  <conditionalFormatting sqref="E6:V23">
    <cfRule type="cellIs" dxfId="9" priority="1" operator="equal">
      <formula>10000</formula>
    </cfRule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B78AD-6253-4099-89DB-8A598E176B64}">
  <dimension ref="A1:AH69"/>
  <sheetViews>
    <sheetView topLeftCell="B4" workbookViewId="0">
      <selection activeCell="F28" sqref="F28:V44"/>
    </sheetView>
  </sheetViews>
  <sheetFormatPr defaultRowHeight="14.4"/>
  <cols>
    <col min="1" max="1" width="6.89453125" customWidth="1"/>
    <col min="2" max="2" width="10.7890625" bestFit="1" customWidth="1"/>
    <col min="3" max="4" width="6.68359375" customWidth="1"/>
    <col min="5" max="22" width="4.9453125" customWidth="1"/>
  </cols>
  <sheetData>
    <row r="1" spans="1:34" ht="30.6">
      <c r="A1" s="52" t="s">
        <v>59</v>
      </c>
      <c r="B1" s="52"/>
      <c r="C1" s="2" t="s">
        <v>60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</row>
    <row r="3" spans="1:34" ht="52.8">
      <c r="A3" s="4"/>
      <c r="B3" s="31"/>
      <c r="C3" s="31"/>
      <c r="D3" s="31"/>
      <c r="E3" s="36" t="s">
        <v>17</v>
      </c>
      <c r="F3" s="37" t="s">
        <v>1</v>
      </c>
      <c r="G3" s="37" t="s">
        <v>14</v>
      </c>
      <c r="H3" s="37" t="s">
        <v>2</v>
      </c>
      <c r="I3" s="37" t="s">
        <v>3</v>
      </c>
      <c r="J3" s="37" t="s">
        <v>4</v>
      </c>
      <c r="K3" s="37" t="s">
        <v>16</v>
      </c>
      <c r="L3" s="37" t="s">
        <v>13</v>
      </c>
      <c r="M3" s="37" t="s">
        <v>5</v>
      </c>
      <c r="N3" s="37" t="s">
        <v>6</v>
      </c>
      <c r="O3" s="37" t="s">
        <v>15</v>
      </c>
      <c r="P3" s="37" t="s">
        <v>7</v>
      </c>
      <c r="Q3" s="37" t="s">
        <v>0</v>
      </c>
      <c r="R3" s="37" t="s">
        <v>8</v>
      </c>
      <c r="S3" s="37" t="s">
        <v>9</v>
      </c>
      <c r="T3" s="37" t="s">
        <v>10</v>
      </c>
      <c r="U3" s="37" t="s">
        <v>11</v>
      </c>
      <c r="V3" s="36" t="s">
        <v>12</v>
      </c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</row>
    <row r="4" spans="1:34">
      <c r="A4" s="4"/>
      <c r="B4" s="4"/>
      <c r="C4" s="16" t="s">
        <v>53</v>
      </c>
      <c r="D4" s="38"/>
      <c r="E4" s="39">
        <v>41.02</v>
      </c>
      <c r="F4" s="39">
        <v>41.11</v>
      </c>
      <c r="G4" s="39">
        <v>44.17</v>
      </c>
      <c r="H4" s="39">
        <v>42.9</v>
      </c>
      <c r="I4" s="39">
        <v>38.97</v>
      </c>
      <c r="J4" s="39">
        <v>40.57</v>
      </c>
      <c r="K4" s="39">
        <v>42.72</v>
      </c>
      <c r="L4" s="39">
        <v>40.74</v>
      </c>
      <c r="M4" s="39">
        <v>40.08</v>
      </c>
      <c r="N4" s="39">
        <v>43.13</v>
      </c>
      <c r="O4" s="39">
        <v>43.62</v>
      </c>
      <c r="P4" s="39">
        <v>42.86</v>
      </c>
      <c r="Q4" s="39">
        <v>39.72</v>
      </c>
      <c r="R4" s="39">
        <v>41.98</v>
      </c>
      <c r="S4" s="39">
        <v>40.1</v>
      </c>
      <c r="T4" s="39">
        <v>39.08</v>
      </c>
      <c r="U4" s="39">
        <v>42.05</v>
      </c>
      <c r="V4" s="39">
        <v>44.26</v>
      </c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</row>
    <row r="5" spans="1:34">
      <c r="A5" s="4"/>
      <c r="B5" s="4"/>
      <c r="C5" s="38"/>
      <c r="D5" s="16" t="s">
        <v>54</v>
      </c>
      <c r="E5" s="39">
        <v>43</v>
      </c>
      <c r="F5" s="39">
        <v>45</v>
      </c>
      <c r="G5" s="39">
        <v>44.78</v>
      </c>
      <c r="H5" s="39">
        <v>45.72</v>
      </c>
      <c r="I5" s="39">
        <v>45.03</v>
      </c>
      <c r="J5" s="39">
        <v>45.43</v>
      </c>
      <c r="K5" s="39">
        <v>42.27</v>
      </c>
      <c r="L5" s="39">
        <v>44.63</v>
      </c>
      <c r="M5" s="39">
        <v>44.6</v>
      </c>
      <c r="N5" s="39">
        <v>44.22</v>
      </c>
      <c r="O5" s="39">
        <v>43.48</v>
      </c>
      <c r="P5" s="39">
        <v>45.33</v>
      </c>
      <c r="Q5" s="39">
        <v>43.58</v>
      </c>
      <c r="R5" s="39">
        <v>45.05</v>
      </c>
      <c r="S5" s="39">
        <v>45.86</v>
      </c>
      <c r="T5" s="39">
        <v>44.1</v>
      </c>
      <c r="U5" s="39">
        <v>44.21</v>
      </c>
      <c r="V5" s="39">
        <v>46.32</v>
      </c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</row>
    <row r="6" spans="1:34">
      <c r="A6" s="4">
        <v>1</v>
      </c>
      <c r="B6" s="40" t="s">
        <v>17</v>
      </c>
      <c r="C6" s="9">
        <v>41.02</v>
      </c>
      <c r="D6" s="9">
        <v>43</v>
      </c>
      <c r="E6" s="49">
        <v>10000</v>
      </c>
      <c r="F6" s="49">
        <v>10000</v>
      </c>
      <c r="G6" s="49">
        <v>10000</v>
      </c>
      <c r="H6" s="49">
        <v>10000</v>
      </c>
      <c r="I6" s="49">
        <v>10000</v>
      </c>
      <c r="J6" s="49">
        <v>10000</v>
      </c>
      <c r="K6" s="49">
        <v>204</v>
      </c>
      <c r="L6" s="49">
        <v>10000</v>
      </c>
      <c r="M6" s="49">
        <v>10000</v>
      </c>
      <c r="N6" s="49">
        <v>10000</v>
      </c>
      <c r="O6" s="49">
        <v>10000</v>
      </c>
      <c r="P6" s="49">
        <v>10000</v>
      </c>
      <c r="Q6" s="49">
        <v>147</v>
      </c>
      <c r="R6" s="49">
        <v>10000</v>
      </c>
      <c r="S6" s="49">
        <v>10000</v>
      </c>
      <c r="T6" s="49">
        <v>10000</v>
      </c>
      <c r="U6" s="49">
        <v>10000</v>
      </c>
      <c r="V6" s="49">
        <v>10000</v>
      </c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>
      <c r="A7" s="4">
        <v>2</v>
      </c>
      <c r="B7" s="41" t="s">
        <v>1</v>
      </c>
      <c r="C7" s="9">
        <v>41.11</v>
      </c>
      <c r="D7" s="9">
        <v>45</v>
      </c>
      <c r="E7" s="49">
        <v>10000</v>
      </c>
      <c r="F7" s="49">
        <v>10000</v>
      </c>
      <c r="G7" s="49">
        <v>10000</v>
      </c>
      <c r="H7" s="49">
        <v>10000</v>
      </c>
      <c r="I7" s="49">
        <v>10000</v>
      </c>
      <c r="J7" s="49">
        <v>76</v>
      </c>
      <c r="K7" s="49">
        <v>10000</v>
      </c>
      <c r="L7" s="49">
        <v>45</v>
      </c>
      <c r="M7" s="49">
        <v>138</v>
      </c>
      <c r="N7" s="49">
        <v>10000</v>
      </c>
      <c r="O7" s="49">
        <v>10000</v>
      </c>
      <c r="P7" s="49">
        <v>10000</v>
      </c>
      <c r="Q7" s="49">
        <v>10000</v>
      </c>
      <c r="R7" s="49">
        <v>121</v>
      </c>
      <c r="S7" s="49">
        <v>10000</v>
      </c>
      <c r="T7" s="49">
        <v>10000</v>
      </c>
      <c r="U7" s="49">
        <v>137</v>
      </c>
      <c r="V7" s="49">
        <v>10000</v>
      </c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</row>
    <row r="8" spans="1:34">
      <c r="A8" s="4">
        <v>3</v>
      </c>
      <c r="B8" s="41" t="s">
        <v>14</v>
      </c>
      <c r="C8" s="9">
        <v>44.17</v>
      </c>
      <c r="D8" s="9">
        <v>44.78</v>
      </c>
      <c r="E8" s="49">
        <v>10000</v>
      </c>
      <c r="F8" s="49">
        <v>10000</v>
      </c>
      <c r="G8" s="49">
        <v>10000</v>
      </c>
      <c r="H8" s="49">
        <v>10000</v>
      </c>
      <c r="I8" s="49">
        <v>10000</v>
      </c>
      <c r="J8" s="49">
        <v>10000</v>
      </c>
      <c r="K8" s="49">
        <v>10000</v>
      </c>
      <c r="L8" s="49">
        <v>10000</v>
      </c>
      <c r="M8" s="49">
        <v>10000</v>
      </c>
      <c r="N8" s="49">
        <v>133</v>
      </c>
      <c r="O8" s="49">
        <v>10000</v>
      </c>
      <c r="P8" s="49">
        <v>127</v>
      </c>
      <c r="Q8" s="49">
        <v>10000</v>
      </c>
      <c r="R8" s="49">
        <v>10000</v>
      </c>
      <c r="S8" s="49">
        <v>10000</v>
      </c>
      <c r="T8" s="49">
        <v>10000</v>
      </c>
      <c r="U8" s="49">
        <v>10000</v>
      </c>
      <c r="V8" s="49">
        <v>207</v>
      </c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</row>
    <row r="9" spans="1:34">
      <c r="A9" s="4">
        <v>4</v>
      </c>
      <c r="B9" s="41" t="s">
        <v>2</v>
      </c>
      <c r="C9" s="9">
        <v>42.9</v>
      </c>
      <c r="D9" s="9">
        <v>45.72</v>
      </c>
      <c r="E9" s="49">
        <v>10000</v>
      </c>
      <c r="F9" s="49">
        <v>10000</v>
      </c>
      <c r="G9" s="49">
        <v>10000</v>
      </c>
      <c r="H9" s="49">
        <v>10000</v>
      </c>
      <c r="I9" s="49">
        <v>10000</v>
      </c>
      <c r="J9" s="49">
        <v>249</v>
      </c>
      <c r="K9" s="49">
        <v>10000</v>
      </c>
      <c r="L9" s="49">
        <v>10000</v>
      </c>
      <c r="M9" s="49">
        <v>10000</v>
      </c>
      <c r="N9" s="49">
        <v>10000</v>
      </c>
      <c r="O9" s="49">
        <v>10000</v>
      </c>
      <c r="P9" s="49">
        <v>62</v>
      </c>
      <c r="Q9" s="49">
        <v>10000</v>
      </c>
      <c r="R9" s="49">
        <v>10000</v>
      </c>
      <c r="S9" s="49">
        <v>10000</v>
      </c>
      <c r="T9" s="49">
        <v>10000</v>
      </c>
      <c r="U9" s="49">
        <v>10000</v>
      </c>
      <c r="V9" s="49">
        <v>135</v>
      </c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</row>
    <row r="10" spans="1:34">
      <c r="A10" s="4">
        <v>5</v>
      </c>
      <c r="B10" s="41" t="s">
        <v>3</v>
      </c>
      <c r="C10" s="9">
        <v>38.97</v>
      </c>
      <c r="D10" s="9">
        <v>45.03</v>
      </c>
      <c r="E10" s="49">
        <v>10000</v>
      </c>
      <c r="F10" s="49">
        <v>10000</v>
      </c>
      <c r="G10" s="49">
        <v>10000</v>
      </c>
      <c r="H10" s="49">
        <v>10000</v>
      </c>
      <c r="I10" s="49">
        <v>10000</v>
      </c>
      <c r="J10" s="49">
        <v>10000</v>
      </c>
      <c r="K10" s="49">
        <v>10000</v>
      </c>
      <c r="L10" s="49">
        <v>200</v>
      </c>
      <c r="M10" s="49">
        <v>10000</v>
      </c>
      <c r="N10" s="49">
        <v>10000</v>
      </c>
      <c r="O10" s="49">
        <v>10000</v>
      </c>
      <c r="P10" s="49">
        <v>10000</v>
      </c>
      <c r="Q10" s="49">
        <v>10000</v>
      </c>
      <c r="R10" s="49">
        <v>10000</v>
      </c>
      <c r="S10" s="49">
        <v>154</v>
      </c>
      <c r="T10" s="49">
        <v>175</v>
      </c>
      <c r="U10" s="49">
        <v>10000</v>
      </c>
      <c r="V10" s="49">
        <v>10000</v>
      </c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34">
      <c r="A11" s="4">
        <v>6</v>
      </c>
      <c r="B11" s="41" t="s">
        <v>4</v>
      </c>
      <c r="C11" s="9">
        <v>40.57</v>
      </c>
      <c r="D11" s="9">
        <v>45.43</v>
      </c>
      <c r="E11" s="49">
        <v>10000</v>
      </c>
      <c r="F11" s="49">
        <v>76</v>
      </c>
      <c r="G11" s="49">
        <v>10000</v>
      </c>
      <c r="H11" s="49">
        <v>249</v>
      </c>
      <c r="I11" s="49">
        <v>10000</v>
      </c>
      <c r="J11" s="49">
        <v>10000</v>
      </c>
      <c r="K11" s="49">
        <v>10000</v>
      </c>
      <c r="L11" s="49">
        <v>116</v>
      </c>
      <c r="M11" s="49">
        <v>10000</v>
      </c>
      <c r="N11" s="49">
        <v>10000</v>
      </c>
      <c r="O11" s="49">
        <v>10000</v>
      </c>
      <c r="P11" s="49">
        <v>10000</v>
      </c>
      <c r="Q11" s="49">
        <v>10000</v>
      </c>
      <c r="R11" s="49">
        <v>157</v>
      </c>
      <c r="S11" s="49">
        <v>61</v>
      </c>
      <c r="T11" s="49">
        <v>10000</v>
      </c>
      <c r="U11" s="49">
        <v>10000</v>
      </c>
      <c r="V11" s="49">
        <v>10000</v>
      </c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</row>
    <row r="12" spans="1:34">
      <c r="A12" s="4">
        <v>7</v>
      </c>
      <c r="B12" s="41" t="s">
        <v>16</v>
      </c>
      <c r="C12" s="9">
        <v>42.72</v>
      </c>
      <c r="D12" s="9">
        <v>42.27</v>
      </c>
      <c r="E12" s="49">
        <v>204</v>
      </c>
      <c r="F12" s="49">
        <v>10000</v>
      </c>
      <c r="G12" s="49">
        <v>10000</v>
      </c>
      <c r="H12" s="49">
        <v>10000</v>
      </c>
      <c r="I12" s="49">
        <v>10000</v>
      </c>
      <c r="J12" s="49">
        <v>10000</v>
      </c>
      <c r="K12" s="49">
        <v>10000</v>
      </c>
      <c r="L12" s="49">
        <v>10000</v>
      </c>
      <c r="M12" s="49">
        <v>10000</v>
      </c>
      <c r="N12" s="49">
        <v>10000</v>
      </c>
      <c r="O12" s="49">
        <v>361</v>
      </c>
      <c r="P12" s="49">
        <v>10000</v>
      </c>
      <c r="Q12" s="49">
        <v>10000</v>
      </c>
      <c r="R12" s="49">
        <v>10000</v>
      </c>
      <c r="S12" s="49">
        <v>10000</v>
      </c>
      <c r="T12" s="49">
        <v>10000</v>
      </c>
      <c r="U12" s="49">
        <v>10000</v>
      </c>
      <c r="V12" s="49">
        <v>10000</v>
      </c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</row>
    <row r="13" spans="1:34">
      <c r="A13" s="4">
        <v>8</v>
      </c>
      <c r="B13" s="41" t="s">
        <v>13</v>
      </c>
      <c r="C13" s="9">
        <v>40.74</v>
      </c>
      <c r="D13" s="9">
        <v>44.63</v>
      </c>
      <c r="E13" s="49">
        <v>10000</v>
      </c>
      <c r="F13" s="49">
        <v>45</v>
      </c>
      <c r="G13" s="49">
        <v>10000</v>
      </c>
      <c r="H13" s="49">
        <v>10000</v>
      </c>
      <c r="I13" s="49">
        <v>200</v>
      </c>
      <c r="J13" s="49">
        <v>116</v>
      </c>
      <c r="K13" s="49">
        <v>10000</v>
      </c>
      <c r="L13" s="49">
        <v>10000</v>
      </c>
      <c r="M13" s="49">
        <v>61</v>
      </c>
      <c r="N13" s="49">
        <v>10000</v>
      </c>
      <c r="O13" s="49">
        <v>10000</v>
      </c>
      <c r="P13" s="49">
        <v>10000</v>
      </c>
      <c r="Q13" s="49">
        <v>10000</v>
      </c>
      <c r="R13" s="49">
        <v>187</v>
      </c>
      <c r="S13" s="49">
        <v>10000</v>
      </c>
      <c r="T13" s="49">
        <v>10000</v>
      </c>
      <c r="U13" s="49">
        <v>10000</v>
      </c>
      <c r="V13" s="49">
        <v>10000</v>
      </c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</row>
    <row r="14" spans="1:34">
      <c r="A14" s="4">
        <v>9</v>
      </c>
      <c r="B14" s="41" t="s">
        <v>5</v>
      </c>
      <c r="C14" s="9">
        <v>40.08</v>
      </c>
      <c r="D14" s="9">
        <v>44.6</v>
      </c>
      <c r="E14" s="49">
        <v>10000</v>
      </c>
      <c r="F14" s="49">
        <v>138</v>
      </c>
      <c r="G14" s="49">
        <v>10000</v>
      </c>
      <c r="H14" s="49">
        <v>10000</v>
      </c>
      <c r="I14" s="49">
        <v>10000</v>
      </c>
      <c r="J14" s="49">
        <v>10000</v>
      </c>
      <c r="K14" s="49">
        <v>10000</v>
      </c>
      <c r="L14" s="49">
        <v>61</v>
      </c>
      <c r="M14" s="49">
        <v>10000</v>
      </c>
      <c r="N14" s="49">
        <v>10000</v>
      </c>
      <c r="O14" s="49">
        <v>10000</v>
      </c>
      <c r="P14" s="49">
        <v>10000</v>
      </c>
      <c r="Q14" s="49">
        <v>10000</v>
      </c>
      <c r="R14" s="49">
        <v>10000</v>
      </c>
      <c r="S14" s="49">
        <v>10000</v>
      </c>
      <c r="T14" s="49">
        <v>144</v>
      </c>
      <c r="U14" s="49">
        <v>10000</v>
      </c>
      <c r="V14" s="49">
        <v>10000</v>
      </c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</row>
    <row r="15" spans="1:34">
      <c r="A15" s="4">
        <v>10</v>
      </c>
      <c r="B15" s="41" t="s">
        <v>6</v>
      </c>
      <c r="C15" s="9">
        <v>43.13</v>
      </c>
      <c r="D15" s="9">
        <v>44.22</v>
      </c>
      <c r="E15" s="49">
        <v>10000</v>
      </c>
      <c r="F15" s="49">
        <v>10000</v>
      </c>
      <c r="G15" s="49">
        <v>133</v>
      </c>
      <c r="H15" s="49">
        <v>10000</v>
      </c>
      <c r="I15" s="49">
        <v>10000</v>
      </c>
      <c r="J15" s="49">
        <v>10000</v>
      </c>
      <c r="K15" s="49">
        <v>10000</v>
      </c>
      <c r="L15" s="49">
        <v>10000</v>
      </c>
      <c r="M15" s="49">
        <v>10000</v>
      </c>
      <c r="N15" s="49">
        <v>10000</v>
      </c>
      <c r="O15" s="49">
        <v>102</v>
      </c>
      <c r="P15" s="49">
        <v>193</v>
      </c>
      <c r="Q15" s="49">
        <v>10000</v>
      </c>
      <c r="R15" s="49">
        <v>10000</v>
      </c>
      <c r="S15" s="49">
        <v>10000</v>
      </c>
      <c r="T15" s="49">
        <v>10000</v>
      </c>
      <c r="U15" s="49">
        <v>99</v>
      </c>
      <c r="V15" s="49">
        <v>10000</v>
      </c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</row>
    <row r="16" spans="1:34">
      <c r="A16" s="4">
        <v>11</v>
      </c>
      <c r="B16" s="41" t="s">
        <v>15</v>
      </c>
      <c r="C16" s="9">
        <v>43.62</v>
      </c>
      <c r="D16" s="9">
        <v>43.48</v>
      </c>
      <c r="E16" s="49">
        <v>10000</v>
      </c>
      <c r="F16" s="49">
        <v>10000</v>
      </c>
      <c r="G16" s="49">
        <v>10000</v>
      </c>
      <c r="H16" s="49">
        <v>10000</v>
      </c>
      <c r="I16" s="49">
        <v>10000</v>
      </c>
      <c r="J16" s="49">
        <v>10000</v>
      </c>
      <c r="K16" s="49">
        <v>361</v>
      </c>
      <c r="L16" s="49">
        <v>10000</v>
      </c>
      <c r="M16" s="49">
        <v>10000</v>
      </c>
      <c r="N16" s="49">
        <v>102</v>
      </c>
      <c r="O16" s="49">
        <v>10000</v>
      </c>
      <c r="P16" s="49">
        <v>10000</v>
      </c>
      <c r="Q16" s="49">
        <v>10000</v>
      </c>
      <c r="R16" s="49">
        <v>10000</v>
      </c>
      <c r="S16" s="49">
        <v>10000</v>
      </c>
      <c r="T16" s="49">
        <v>10000</v>
      </c>
      <c r="U16" s="49">
        <v>10000</v>
      </c>
      <c r="V16" s="49">
        <v>10000</v>
      </c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</row>
    <row r="17" spans="1:34">
      <c r="A17" s="4">
        <v>12</v>
      </c>
      <c r="B17" s="41" t="s">
        <v>7</v>
      </c>
      <c r="C17" s="9">
        <v>42.86</v>
      </c>
      <c r="D17" s="9">
        <v>45.33</v>
      </c>
      <c r="E17" s="49">
        <v>10000</v>
      </c>
      <c r="F17" s="49">
        <v>10000</v>
      </c>
      <c r="G17" s="49">
        <v>127</v>
      </c>
      <c r="H17" s="49">
        <v>62</v>
      </c>
      <c r="I17" s="49">
        <v>10000</v>
      </c>
      <c r="J17" s="49">
        <v>10000</v>
      </c>
      <c r="K17" s="49">
        <v>10000</v>
      </c>
      <c r="L17" s="49">
        <v>10000</v>
      </c>
      <c r="M17" s="49">
        <v>10000</v>
      </c>
      <c r="N17" s="49">
        <v>193</v>
      </c>
      <c r="O17" s="49">
        <v>10000</v>
      </c>
      <c r="P17" s="49">
        <v>10000</v>
      </c>
      <c r="Q17" s="49">
        <v>10000</v>
      </c>
      <c r="R17" s="49">
        <v>72</v>
      </c>
      <c r="S17" s="49">
        <v>10000</v>
      </c>
      <c r="T17" s="49">
        <v>10000</v>
      </c>
      <c r="U17" s="49">
        <v>10000</v>
      </c>
      <c r="V17" s="49">
        <v>213</v>
      </c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</row>
    <row r="18" spans="1:34">
      <c r="A18" s="4">
        <v>13</v>
      </c>
      <c r="B18" s="41" t="s">
        <v>0</v>
      </c>
      <c r="C18" s="9">
        <v>39.72</v>
      </c>
      <c r="D18" s="9">
        <v>43.58</v>
      </c>
      <c r="E18" s="49">
        <v>147</v>
      </c>
      <c r="F18" s="49">
        <v>10000</v>
      </c>
      <c r="G18" s="49">
        <v>10000</v>
      </c>
      <c r="H18" s="49">
        <v>10000</v>
      </c>
      <c r="I18" s="49">
        <v>10000</v>
      </c>
      <c r="J18" s="49">
        <v>10000</v>
      </c>
      <c r="K18" s="49">
        <v>10000</v>
      </c>
      <c r="L18" s="49">
        <v>10000</v>
      </c>
      <c r="M18" s="49">
        <v>10000</v>
      </c>
      <c r="N18" s="49">
        <v>10000</v>
      </c>
      <c r="O18" s="49">
        <v>10000</v>
      </c>
      <c r="P18" s="49">
        <v>10000</v>
      </c>
      <c r="Q18" s="49">
        <v>10000</v>
      </c>
      <c r="R18" s="49">
        <v>10000</v>
      </c>
      <c r="S18" s="49">
        <v>10000</v>
      </c>
      <c r="T18" s="49">
        <v>115</v>
      </c>
      <c r="U18" s="49">
        <v>10000</v>
      </c>
      <c r="V18" s="49">
        <v>10000</v>
      </c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</row>
    <row r="19" spans="1:34">
      <c r="A19" s="4">
        <v>14</v>
      </c>
      <c r="B19" s="41" t="s">
        <v>8</v>
      </c>
      <c r="C19" s="9">
        <v>41.98</v>
      </c>
      <c r="D19" s="9">
        <v>45.05</v>
      </c>
      <c r="E19" s="49">
        <v>10000</v>
      </c>
      <c r="F19" s="49">
        <v>121</v>
      </c>
      <c r="G19" s="49">
        <v>10000</v>
      </c>
      <c r="H19" s="49">
        <v>10000</v>
      </c>
      <c r="I19" s="49">
        <v>10000</v>
      </c>
      <c r="J19" s="49">
        <v>157</v>
      </c>
      <c r="K19" s="49">
        <v>10000</v>
      </c>
      <c r="L19" s="49">
        <v>187</v>
      </c>
      <c r="M19" s="49">
        <v>10000</v>
      </c>
      <c r="N19" s="49">
        <v>10000</v>
      </c>
      <c r="O19" s="49">
        <v>10000</v>
      </c>
      <c r="P19" s="49">
        <v>72</v>
      </c>
      <c r="Q19" s="49">
        <v>10000</v>
      </c>
      <c r="R19" s="49">
        <v>10000</v>
      </c>
      <c r="S19" s="49">
        <v>10000</v>
      </c>
      <c r="T19" s="49">
        <v>10000</v>
      </c>
      <c r="U19" s="49">
        <v>116</v>
      </c>
      <c r="V19" s="49">
        <v>10000</v>
      </c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</row>
    <row r="20" spans="1:34">
      <c r="A20" s="4">
        <v>15</v>
      </c>
      <c r="B20" s="41" t="s">
        <v>9</v>
      </c>
      <c r="C20" s="9">
        <v>40.1</v>
      </c>
      <c r="D20" s="9">
        <v>45.86</v>
      </c>
      <c r="E20" s="49">
        <v>10000</v>
      </c>
      <c r="F20" s="49">
        <v>10000</v>
      </c>
      <c r="G20" s="49">
        <v>10000</v>
      </c>
      <c r="H20" s="49">
        <v>10000</v>
      </c>
      <c r="I20" s="49">
        <v>154</v>
      </c>
      <c r="J20" s="49">
        <v>61</v>
      </c>
      <c r="K20" s="49">
        <v>10000</v>
      </c>
      <c r="L20" s="49">
        <v>10000</v>
      </c>
      <c r="M20" s="49">
        <v>10000</v>
      </c>
      <c r="N20" s="49">
        <v>10000</v>
      </c>
      <c r="O20" s="49">
        <v>10000</v>
      </c>
      <c r="P20" s="49">
        <v>10000</v>
      </c>
      <c r="Q20" s="49">
        <v>10000</v>
      </c>
      <c r="R20" s="49">
        <v>10000</v>
      </c>
      <c r="S20" s="49">
        <v>10000</v>
      </c>
      <c r="T20" s="49">
        <v>10000</v>
      </c>
      <c r="U20" s="49">
        <v>10000</v>
      </c>
      <c r="V20" s="49">
        <v>441</v>
      </c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</row>
    <row r="21" spans="1:34">
      <c r="A21" s="4">
        <v>16</v>
      </c>
      <c r="B21" s="41" t="s">
        <v>10</v>
      </c>
      <c r="C21" s="9">
        <v>39.08</v>
      </c>
      <c r="D21" s="9">
        <v>44.1</v>
      </c>
      <c r="E21" s="49">
        <v>10000</v>
      </c>
      <c r="F21" s="49">
        <v>10000</v>
      </c>
      <c r="G21" s="49">
        <v>10000</v>
      </c>
      <c r="H21" s="49">
        <v>10000</v>
      </c>
      <c r="I21" s="49">
        <v>175</v>
      </c>
      <c r="J21" s="49">
        <v>10000</v>
      </c>
      <c r="K21" s="49">
        <v>10000</v>
      </c>
      <c r="L21" s="49">
        <v>10000</v>
      </c>
      <c r="M21" s="49">
        <v>144</v>
      </c>
      <c r="N21" s="49">
        <v>10000</v>
      </c>
      <c r="O21" s="49">
        <v>10000</v>
      </c>
      <c r="P21" s="49">
        <v>10000</v>
      </c>
      <c r="Q21" s="49">
        <v>115</v>
      </c>
      <c r="R21" s="49">
        <v>10000</v>
      </c>
      <c r="S21" s="49">
        <v>10000</v>
      </c>
      <c r="T21" s="49">
        <v>10000</v>
      </c>
      <c r="U21" s="49">
        <v>10000</v>
      </c>
      <c r="V21" s="49">
        <v>10000</v>
      </c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</row>
    <row r="22" spans="1:34">
      <c r="A22" s="4">
        <v>17</v>
      </c>
      <c r="B22" s="41" t="s">
        <v>11</v>
      </c>
      <c r="C22" s="9">
        <v>42.05</v>
      </c>
      <c r="D22" s="9">
        <v>44.21</v>
      </c>
      <c r="E22" s="49">
        <v>10000</v>
      </c>
      <c r="F22" s="49">
        <v>137</v>
      </c>
      <c r="G22" s="49">
        <v>10000</v>
      </c>
      <c r="H22" s="49">
        <v>10000</v>
      </c>
      <c r="I22" s="49">
        <v>10000</v>
      </c>
      <c r="J22" s="49">
        <v>10000</v>
      </c>
      <c r="K22" s="49">
        <v>10000</v>
      </c>
      <c r="L22" s="49">
        <v>10000</v>
      </c>
      <c r="M22" s="49">
        <v>10000</v>
      </c>
      <c r="N22" s="49">
        <v>99</v>
      </c>
      <c r="O22" s="49">
        <v>10000</v>
      </c>
      <c r="P22" s="49">
        <v>10000</v>
      </c>
      <c r="Q22" s="49">
        <v>10000</v>
      </c>
      <c r="R22" s="49">
        <v>116</v>
      </c>
      <c r="S22" s="49">
        <v>10000</v>
      </c>
      <c r="T22" s="49">
        <v>10000</v>
      </c>
      <c r="U22" s="49">
        <v>10000</v>
      </c>
      <c r="V22" s="49">
        <v>10000</v>
      </c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</row>
    <row r="23" spans="1:34">
      <c r="A23" s="4">
        <v>18</v>
      </c>
      <c r="B23" s="40" t="s">
        <v>12</v>
      </c>
      <c r="C23" s="9">
        <v>44.26</v>
      </c>
      <c r="D23" s="9">
        <v>46.32</v>
      </c>
      <c r="E23" s="49">
        <v>10000</v>
      </c>
      <c r="F23" s="49">
        <v>10000</v>
      </c>
      <c r="G23" s="49">
        <v>207</v>
      </c>
      <c r="H23" s="49">
        <v>135</v>
      </c>
      <c r="I23" s="49">
        <v>10000</v>
      </c>
      <c r="J23" s="49">
        <v>10000</v>
      </c>
      <c r="K23" s="49">
        <v>10000</v>
      </c>
      <c r="L23" s="49">
        <v>10000</v>
      </c>
      <c r="M23" s="49">
        <v>10000</v>
      </c>
      <c r="N23" s="49">
        <v>10000</v>
      </c>
      <c r="O23" s="49">
        <v>10000</v>
      </c>
      <c r="P23" s="49">
        <v>213</v>
      </c>
      <c r="Q23" s="49">
        <v>10000</v>
      </c>
      <c r="R23" s="49">
        <v>10000</v>
      </c>
      <c r="S23" s="49">
        <v>441</v>
      </c>
      <c r="T23" s="49">
        <v>10000</v>
      </c>
      <c r="U23" s="49">
        <v>10000</v>
      </c>
      <c r="V23" s="49">
        <v>10000</v>
      </c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</row>
    <row r="24" spans="1:3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10">
        <f>SUMPRODUCT(F6:V22,F28:V44)</f>
        <v>1007</v>
      </c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</row>
    <row r="25" spans="1:34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>
        <v>88.875461341744625</v>
      </c>
      <c r="AH25" s="4"/>
    </row>
    <row r="26" spans="1:34">
      <c r="A26" s="4"/>
      <c r="B26" s="4"/>
      <c r="C26" s="27"/>
      <c r="D26" s="27"/>
      <c r="E26" s="4">
        <v>1</v>
      </c>
      <c r="F26" s="4">
        <v>2</v>
      </c>
      <c r="G26" s="4">
        <v>3</v>
      </c>
      <c r="H26" s="4">
        <v>4</v>
      </c>
      <c r="I26" s="4">
        <v>5</v>
      </c>
      <c r="J26" s="4">
        <v>6</v>
      </c>
      <c r="K26" s="4">
        <v>7</v>
      </c>
      <c r="L26" s="4">
        <v>8</v>
      </c>
      <c r="M26" s="4">
        <v>9</v>
      </c>
      <c r="N26" s="4">
        <v>10</v>
      </c>
      <c r="O26" s="4">
        <v>11</v>
      </c>
      <c r="P26" s="4">
        <v>12</v>
      </c>
      <c r="Q26" s="4">
        <v>13</v>
      </c>
      <c r="R26" s="4">
        <v>14</v>
      </c>
      <c r="S26" s="4">
        <v>15</v>
      </c>
      <c r="T26" s="4">
        <v>16</v>
      </c>
      <c r="U26" s="4">
        <v>17</v>
      </c>
      <c r="V26" s="4">
        <v>18</v>
      </c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</row>
    <row r="27" spans="1:34">
      <c r="A27" s="4"/>
      <c r="B27" s="4"/>
      <c r="C27" s="27"/>
      <c r="D27" s="27"/>
      <c r="E27" s="35" t="str">
        <f t="shared" ref="E27:V27" si="0">E3</f>
        <v>Сухум</v>
      </c>
      <c r="F27" s="35" t="str">
        <f t="shared" si="0"/>
        <v>Армавир</v>
      </c>
      <c r="G27" s="35" t="str">
        <f t="shared" si="0"/>
        <v>Буденновск</v>
      </c>
      <c r="H27" s="35" t="str">
        <f t="shared" si="0"/>
        <v>Ипатово</v>
      </c>
      <c r="I27" s="35" t="str">
        <f t="shared" si="0"/>
        <v>Краснодар</v>
      </c>
      <c r="J27" s="35" t="str">
        <f t="shared" si="0"/>
        <v>Кропоткин</v>
      </c>
      <c r="K27" s="35" t="str">
        <f t="shared" si="0"/>
        <v>Кутаиси</v>
      </c>
      <c r="L27" s="35" t="str">
        <f t="shared" si="0"/>
        <v>Лабинск</v>
      </c>
      <c r="M27" s="35" t="str">
        <f t="shared" si="0"/>
        <v>Майкоп</v>
      </c>
      <c r="N27" s="35" t="str">
        <f t="shared" si="0"/>
        <v>Мин. Воды</v>
      </c>
      <c r="O27" s="35" t="str">
        <f t="shared" si="0"/>
        <v>Нальчик</v>
      </c>
      <c r="P27" s="35" t="str">
        <f t="shared" si="0"/>
        <v>Светлоград</v>
      </c>
      <c r="Q27" s="35" t="str">
        <f t="shared" si="0"/>
        <v xml:space="preserve">Сочи </v>
      </c>
      <c r="R27" s="35" t="str">
        <f t="shared" si="0"/>
        <v>Ставрополь</v>
      </c>
      <c r="S27" s="35" t="str">
        <f t="shared" si="0"/>
        <v>Тихорецк</v>
      </c>
      <c r="T27" s="35" t="str">
        <f t="shared" si="0"/>
        <v>Туапсе</v>
      </c>
      <c r="U27" s="35" t="str">
        <f t="shared" si="0"/>
        <v>Черкесск</v>
      </c>
      <c r="V27" s="35" t="str">
        <f t="shared" si="0"/>
        <v>Элиста</v>
      </c>
      <c r="W27" s="4"/>
      <c r="X27" s="4"/>
      <c r="Y27" s="4"/>
      <c r="Z27" s="4"/>
      <c r="AA27" s="7" t="s">
        <v>57</v>
      </c>
      <c r="AB27" s="7" t="s">
        <v>53</v>
      </c>
      <c r="AC27" s="7" t="s">
        <v>54</v>
      </c>
      <c r="AD27" s="4" t="s">
        <v>58</v>
      </c>
      <c r="AE27" s="4"/>
      <c r="AF27" s="4"/>
      <c r="AG27" s="4"/>
      <c r="AH27" s="4"/>
    </row>
    <row r="28" spans="1:34">
      <c r="A28" s="4"/>
      <c r="B28" s="12">
        <v>1</v>
      </c>
      <c r="C28" s="28"/>
      <c r="D28" s="29" t="str">
        <f t="shared" ref="D28:D45" si="1">B6</f>
        <v>Сухум</v>
      </c>
      <c r="E28" s="47"/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14">
        <v>1</v>
      </c>
      <c r="L28" s="14">
        <v>0</v>
      </c>
      <c r="M28" s="14">
        <v>0</v>
      </c>
      <c r="N28" s="14">
        <v>0</v>
      </c>
      <c r="O28" s="14">
        <v>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48">
        <f>SUM(F28:V28)</f>
        <v>1</v>
      </c>
      <c r="X28" s="4"/>
      <c r="Y28" s="4"/>
      <c r="Z28" s="4"/>
      <c r="AA28" s="5" t="str">
        <f t="shared" ref="AA28:AA46" si="2">VLOOKUP($AD28,$A$6:$D$23,2)</f>
        <v>Сухум</v>
      </c>
      <c r="AB28" s="22">
        <f t="shared" ref="AB28:AB46" si="3">VLOOKUP($AD28,$A$6:$D$23,3)</f>
        <v>41.02</v>
      </c>
      <c r="AC28" s="22">
        <f t="shared" ref="AC28:AC46" si="4">VLOOKUP($AD28,$A$6:$D$23,4)</f>
        <v>43</v>
      </c>
      <c r="AD28" s="19">
        <v>1</v>
      </c>
      <c r="AE28" s="4"/>
      <c r="AF28" s="4"/>
      <c r="AG28" s="4"/>
      <c r="AH28" s="4"/>
    </row>
    <row r="29" spans="1:34">
      <c r="A29" s="4"/>
      <c r="B29" s="12">
        <v>2</v>
      </c>
      <c r="C29" s="28"/>
      <c r="D29" s="29" t="str">
        <f t="shared" si="1"/>
        <v>Армавир</v>
      </c>
      <c r="E29" s="47"/>
      <c r="F29" s="13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4">
        <v>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15">
        <f>SUM(F29:V29)</f>
        <v>0</v>
      </c>
      <c r="X29" s="4"/>
      <c r="Y29" s="4"/>
      <c r="Z29" s="4"/>
      <c r="AA29" s="5" t="str">
        <f t="shared" si="2"/>
        <v>Кутаиси</v>
      </c>
      <c r="AB29" s="22">
        <f t="shared" si="3"/>
        <v>42.72</v>
      </c>
      <c r="AC29" s="22">
        <f t="shared" si="4"/>
        <v>42.27</v>
      </c>
      <c r="AD29" s="19">
        <f>SUMPRODUCT(E28:V28,$E$26:$V$26)</f>
        <v>7</v>
      </c>
      <c r="AE29" s="4"/>
      <c r="AF29" s="4"/>
      <c r="AG29" s="4"/>
      <c r="AH29" s="4"/>
    </row>
    <row r="30" spans="1:34">
      <c r="A30" s="4"/>
      <c r="B30" s="12">
        <v>3</v>
      </c>
      <c r="C30" s="28"/>
      <c r="D30" s="29" t="str">
        <f t="shared" si="1"/>
        <v>Буденновск</v>
      </c>
      <c r="E30" s="47"/>
      <c r="F30" s="14">
        <v>0</v>
      </c>
      <c r="G30" s="13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14">
        <v>0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1</v>
      </c>
      <c r="W30" s="15">
        <f t="shared" ref="W30:W44" si="5">SUM(F30:V30)</f>
        <v>1</v>
      </c>
      <c r="X30" s="4"/>
      <c r="Y30" s="4"/>
      <c r="Z30" s="4"/>
      <c r="AA30" s="5" t="str">
        <f t="shared" ca="1" si="2"/>
        <v>Нальчик</v>
      </c>
      <c r="AB30" s="22">
        <f t="shared" ca="1" si="3"/>
        <v>43.62</v>
      </c>
      <c r="AC30" s="22">
        <f t="shared" ca="1" si="4"/>
        <v>43.48</v>
      </c>
      <c r="AD30" s="19">
        <f ca="1">IF(AD29&lt;=1,0,SUMPRODUCT(OFFSET($E$28:$V$28,AD29-1,0),$E$26:$V$26))</f>
        <v>11</v>
      </c>
      <c r="AE30" s="4"/>
      <c r="AF30" s="4"/>
      <c r="AG30" s="4"/>
      <c r="AH30" s="4"/>
    </row>
    <row r="31" spans="1:34">
      <c r="A31" s="4"/>
      <c r="B31" s="12">
        <v>4</v>
      </c>
      <c r="C31" s="28"/>
      <c r="D31" s="29" t="str">
        <f t="shared" si="1"/>
        <v>Ипатово</v>
      </c>
      <c r="E31" s="47"/>
      <c r="F31" s="14">
        <v>0</v>
      </c>
      <c r="G31" s="14">
        <v>0</v>
      </c>
      <c r="H31" s="13">
        <v>0</v>
      </c>
      <c r="I31" s="14">
        <v>0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15">
        <f t="shared" si="5"/>
        <v>0</v>
      </c>
      <c r="X31" s="4"/>
      <c r="Y31" s="4"/>
      <c r="Z31" s="4"/>
      <c r="AA31" s="5" t="str">
        <f t="shared" ca="1" si="2"/>
        <v>Мин. Воды</v>
      </c>
      <c r="AB31" s="22">
        <f t="shared" ca="1" si="3"/>
        <v>43.13</v>
      </c>
      <c r="AC31" s="22">
        <f t="shared" ca="1" si="4"/>
        <v>44.22</v>
      </c>
      <c r="AD31" s="19">
        <f t="shared" ref="AD31:AD46" ca="1" si="6">IF(AD30&lt;=1,0,SUMPRODUCT(OFFSET($E$28:$V$28,AD30-1,0),$E$26:$V$26))</f>
        <v>10</v>
      </c>
      <c r="AE31" s="4"/>
      <c r="AF31" s="4"/>
      <c r="AG31" s="4"/>
      <c r="AH31" s="4"/>
    </row>
    <row r="32" spans="1:34">
      <c r="A32" s="4"/>
      <c r="B32" s="12">
        <v>5</v>
      </c>
      <c r="C32" s="28"/>
      <c r="D32" s="29" t="str">
        <f t="shared" si="1"/>
        <v>Краснодар</v>
      </c>
      <c r="E32" s="47"/>
      <c r="F32" s="14">
        <v>0</v>
      </c>
      <c r="G32" s="14">
        <v>0</v>
      </c>
      <c r="H32" s="14">
        <v>0</v>
      </c>
      <c r="I32" s="13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15">
        <f t="shared" si="5"/>
        <v>0</v>
      </c>
      <c r="X32" s="4"/>
      <c r="Y32" s="4"/>
      <c r="Z32" s="4"/>
      <c r="AA32" s="5" t="str">
        <f t="shared" ca="1" si="2"/>
        <v>Буденновск</v>
      </c>
      <c r="AB32" s="22">
        <f t="shared" ca="1" si="3"/>
        <v>44.17</v>
      </c>
      <c r="AC32" s="22">
        <f t="shared" ca="1" si="4"/>
        <v>44.78</v>
      </c>
      <c r="AD32" s="19">
        <f t="shared" ca="1" si="6"/>
        <v>3</v>
      </c>
      <c r="AE32" s="4"/>
      <c r="AF32" s="4"/>
      <c r="AG32" s="4"/>
      <c r="AH32" s="4"/>
    </row>
    <row r="33" spans="1:34">
      <c r="A33" s="4"/>
      <c r="B33" s="12">
        <v>6</v>
      </c>
      <c r="C33" s="28"/>
      <c r="D33" s="29" t="str">
        <f t="shared" si="1"/>
        <v>Кропоткин</v>
      </c>
      <c r="E33" s="47"/>
      <c r="F33" s="14">
        <v>0</v>
      </c>
      <c r="G33" s="14">
        <v>0</v>
      </c>
      <c r="H33" s="14">
        <v>0</v>
      </c>
      <c r="I33" s="14">
        <v>0</v>
      </c>
      <c r="J33" s="13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5">
        <f t="shared" si="5"/>
        <v>0</v>
      </c>
      <c r="X33" s="4"/>
      <c r="Y33" s="4"/>
      <c r="Z33" s="4"/>
      <c r="AA33" s="5" t="str">
        <f t="shared" ca="1" si="2"/>
        <v>Элиста</v>
      </c>
      <c r="AB33" s="22">
        <f t="shared" ca="1" si="3"/>
        <v>44.26</v>
      </c>
      <c r="AC33" s="22">
        <f t="shared" ca="1" si="4"/>
        <v>46.32</v>
      </c>
      <c r="AD33" s="19">
        <f t="shared" ca="1" si="6"/>
        <v>18</v>
      </c>
      <c r="AE33" s="4"/>
      <c r="AF33" s="4"/>
      <c r="AG33" s="4"/>
      <c r="AH33" s="4"/>
    </row>
    <row r="34" spans="1:34">
      <c r="A34" s="4"/>
      <c r="B34" s="12">
        <v>7</v>
      </c>
      <c r="C34" s="28"/>
      <c r="D34" s="29" t="str">
        <f t="shared" si="1"/>
        <v>Кутаиси</v>
      </c>
      <c r="E34" s="47"/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3">
        <v>0</v>
      </c>
      <c r="L34" s="14">
        <v>0</v>
      </c>
      <c r="M34" s="14">
        <v>0</v>
      </c>
      <c r="N34" s="14">
        <v>0</v>
      </c>
      <c r="O34" s="14">
        <v>1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5">
        <f t="shared" si="5"/>
        <v>1</v>
      </c>
      <c r="X34" s="4"/>
      <c r="Y34" s="4"/>
      <c r="Z34" s="4"/>
      <c r="AA34" s="5" t="e">
        <f t="shared" ca="1" si="2"/>
        <v>#N/A</v>
      </c>
      <c r="AB34" s="22" t="e">
        <f t="shared" ca="1" si="3"/>
        <v>#N/A</v>
      </c>
      <c r="AC34" s="22" t="e">
        <f t="shared" ca="1" si="4"/>
        <v>#N/A</v>
      </c>
      <c r="AD34" s="19">
        <f t="shared" ca="1" si="6"/>
        <v>0</v>
      </c>
      <c r="AE34" s="4"/>
      <c r="AF34" s="4"/>
      <c r="AG34" s="4"/>
      <c r="AH34" s="4"/>
    </row>
    <row r="35" spans="1:34">
      <c r="A35" s="4"/>
      <c r="B35" s="12">
        <v>8</v>
      </c>
      <c r="C35" s="28"/>
      <c r="D35" s="29" t="str">
        <f t="shared" si="1"/>
        <v>Лабинск</v>
      </c>
      <c r="E35" s="47"/>
      <c r="F35" s="14">
        <v>0</v>
      </c>
      <c r="G35" s="14">
        <v>0</v>
      </c>
      <c r="H35" s="14">
        <v>0</v>
      </c>
      <c r="I35" s="14">
        <v>0</v>
      </c>
      <c r="J35" s="14">
        <v>0</v>
      </c>
      <c r="K35" s="14">
        <v>0</v>
      </c>
      <c r="L35" s="13">
        <v>0</v>
      </c>
      <c r="M35" s="14">
        <v>0</v>
      </c>
      <c r="N35" s="14">
        <v>0</v>
      </c>
      <c r="O35" s="14">
        <v>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15">
        <f t="shared" si="5"/>
        <v>0</v>
      </c>
      <c r="X35" s="4"/>
      <c r="Y35" s="4"/>
      <c r="Z35" s="4"/>
      <c r="AA35" s="5" t="e">
        <f t="shared" ca="1" si="2"/>
        <v>#N/A</v>
      </c>
      <c r="AB35" s="22" t="e">
        <f t="shared" ca="1" si="3"/>
        <v>#N/A</v>
      </c>
      <c r="AC35" s="22" t="e">
        <f t="shared" ca="1" si="4"/>
        <v>#N/A</v>
      </c>
      <c r="AD35" s="19">
        <f t="shared" ca="1" si="6"/>
        <v>0</v>
      </c>
      <c r="AE35" s="4"/>
      <c r="AF35" s="4"/>
      <c r="AG35" s="4"/>
      <c r="AH35" s="4"/>
    </row>
    <row r="36" spans="1:34">
      <c r="A36" s="4"/>
      <c r="B36" s="12">
        <v>9</v>
      </c>
      <c r="C36" s="28"/>
      <c r="D36" s="29" t="str">
        <f t="shared" si="1"/>
        <v>Майкоп</v>
      </c>
      <c r="E36" s="47"/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3">
        <v>0</v>
      </c>
      <c r="N36" s="14">
        <v>0</v>
      </c>
      <c r="O36" s="14">
        <v>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15">
        <f t="shared" si="5"/>
        <v>0</v>
      </c>
      <c r="X36" s="4"/>
      <c r="Y36" s="4"/>
      <c r="Z36" s="4"/>
      <c r="AA36" s="5" t="e">
        <f t="shared" ca="1" si="2"/>
        <v>#N/A</v>
      </c>
      <c r="AB36" s="22" t="e">
        <f t="shared" ca="1" si="3"/>
        <v>#N/A</v>
      </c>
      <c r="AC36" s="22" t="e">
        <f t="shared" ca="1" si="4"/>
        <v>#N/A</v>
      </c>
      <c r="AD36" s="19">
        <f t="shared" ca="1" si="6"/>
        <v>0</v>
      </c>
      <c r="AE36" s="4"/>
      <c r="AF36" s="4"/>
      <c r="AG36" s="4"/>
      <c r="AH36" s="4"/>
    </row>
    <row r="37" spans="1:34">
      <c r="A37" s="4"/>
      <c r="B37" s="12">
        <v>10</v>
      </c>
      <c r="C37" s="28"/>
      <c r="D37" s="29" t="str">
        <f t="shared" si="1"/>
        <v>Мин. Воды</v>
      </c>
      <c r="E37" s="47"/>
      <c r="F37" s="14">
        <v>0</v>
      </c>
      <c r="G37" s="14">
        <v>1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3">
        <v>0</v>
      </c>
      <c r="O37" s="14">
        <v>0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50">
        <f t="shared" si="5"/>
        <v>1</v>
      </c>
      <c r="X37" s="4"/>
      <c r="Y37" s="4"/>
      <c r="Z37" s="4"/>
      <c r="AA37" s="5" t="e">
        <f t="shared" ca="1" si="2"/>
        <v>#N/A</v>
      </c>
      <c r="AB37" s="22" t="e">
        <f t="shared" ca="1" si="3"/>
        <v>#N/A</v>
      </c>
      <c r="AC37" s="22" t="e">
        <f t="shared" ca="1" si="4"/>
        <v>#N/A</v>
      </c>
      <c r="AD37" s="19">
        <f t="shared" ca="1" si="6"/>
        <v>0</v>
      </c>
      <c r="AE37" s="4"/>
      <c r="AF37" s="4"/>
      <c r="AG37" s="4"/>
      <c r="AH37" s="4"/>
    </row>
    <row r="38" spans="1:34">
      <c r="A38" s="4"/>
      <c r="B38" s="12">
        <v>11</v>
      </c>
      <c r="C38" s="28"/>
      <c r="D38" s="29" t="str">
        <f t="shared" si="1"/>
        <v>Нальчик</v>
      </c>
      <c r="E38" s="47"/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4">
        <v>1</v>
      </c>
      <c r="O38" s="13">
        <v>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15">
        <f t="shared" si="5"/>
        <v>1</v>
      </c>
      <c r="X38" s="4"/>
      <c r="Y38" s="4"/>
      <c r="Z38" s="4"/>
      <c r="AA38" s="5" t="e">
        <f t="shared" ca="1" si="2"/>
        <v>#N/A</v>
      </c>
      <c r="AB38" s="22" t="e">
        <f t="shared" ca="1" si="3"/>
        <v>#N/A</v>
      </c>
      <c r="AC38" s="22" t="e">
        <f t="shared" ca="1" si="4"/>
        <v>#N/A</v>
      </c>
      <c r="AD38" s="19">
        <f t="shared" ca="1" si="6"/>
        <v>0</v>
      </c>
      <c r="AE38" s="4"/>
      <c r="AF38" s="4"/>
      <c r="AG38" s="4"/>
      <c r="AH38" s="4"/>
    </row>
    <row r="39" spans="1:34">
      <c r="A39" s="4"/>
      <c r="B39" s="12">
        <v>12</v>
      </c>
      <c r="C39" s="28"/>
      <c r="D39" s="29" t="str">
        <f t="shared" si="1"/>
        <v>Светлоград</v>
      </c>
      <c r="E39" s="47"/>
      <c r="F39" s="14">
        <v>0</v>
      </c>
      <c r="G39" s="14">
        <v>0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3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5">
        <f t="shared" si="5"/>
        <v>0</v>
      </c>
      <c r="X39" s="4"/>
      <c r="Y39" s="4"/>
      <c r="Z39" s="4"/>
      <c r="AA39" s="5" t="e">
        <f t="shared" ca="1" si="2"/>
        <v>#N/A</v>
      </c>
      <c r="AB39" s="22" t="e">
        <f t="shared" ca="1" si="3"/>
        <v>#N/A</v>
      </c>
      <c r="AC39" s="22" t="e">
        <f t="shared" ca="1" si="4"/>
        <v>#N/A</v>
      </c>
      <c r="AD39" s="19">
        <f t="shared" ca="1" si="6"/>
        <v>0</v>
      </c>
      <c r="AE39" s="4"/>
      <c r="AF39" s="4"/>
      <c r="AG39" s="4"/>
      <c r="AH39" s="4"/>
    </row>
    <row r="40" spans="1:34">
      <c r="A40" s="4"/>
      <c r="B40" s="12">
        <v>13</v>
      </c>
      <c r="C40" s="28"/>
      <c r="D40" s="29" t="str">
        <f t="shared" si="1"/>
        <v xml:space="preserve">Сочи </v>
      </c>
      <c r="E40" s="47"/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14">
        <v>0</v>
      </c>
      <c r="P40" s="14">
        <v>0</v>
      </c>
      <c r="Q40" s="13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15">
        <f t="shared" si="5"/>
        <v>0</v>
      </c>
      <c r="X40" s="4"/>
      <c r="Y40" s="4"/>
      <c r="Z40" s="4"/>
      <c r="AA40" s="5" t="e">
        <f t="shared" ca="1" si="2"/>
        <v>#N/A</v>
      </c>
      <c r="AB40" s="22" t="e">
        <f t="shared" ca="1" si="3"/>
        <v>#N/A</v>
      </c>
      <c r="AC40" s="22" t="e">
        <f t="shared" ca="1" si="4"/>
        <v>#N/A</v>
      </c>
      <c r="AD40" s="19">
        <f t="shared" ca="1" si="6"/>
        <v>0</v>
      </c>
      <c r="AE40" s="4"/>
      <c r="AF40" s="4"/>
      <c r="AG40" s="4"/>
      <c r="AH40" s="4"/>
    </row>
    <row r="41" spans="1:34">
      <c r="A41" s="4"/>
      <c r="B41" s="12">
        <v>14</v>
      </c>
      <c r="C41" s="28"/>
      <c r="D41" s="29" t="str">
        <f t="shared" si="1"/>
        <v>Ставрополь</v>
      </c>
      <c r="E41" s="47"/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0</v>
      </c>
      <c r="Q41" s="14">
        <v>0</v>
      </c>
      <c r="R41" s="13">
        <v>0</v>
      </c>
      <c r="S41" s="14">
        <v>0</v>
      </c>
      <c r="T41" s="14">
        <v>0</v>
      </c>
      <c r="U41" s="14">
        <v>0</v>
      </c>
      <c r="V41" s="14">
        <v>0</v>
      </c>
      <c r="W41" s="15">
        <f t="shared" si="5"/>
        <v>0</v>
      </c>
      <c r="X41" s="4"/>
      <c r="Y41" s="4"/>
      <c r="Z41" s="4"/>
      <c r="AA41" s="5" t="e">
        <f t="shared" ca="1" si="2"/>
        <v>#N/A</v>
      </c>
      <c r="AB41" s="22" t="e">
        <f t="shared" ca="1" si="3"/>
        <v>#N/A</v>
      </c>
      <c r="AC41" s="22" t="e">
        <f t="shared" ca="1" si="4"/>
        <v>#N/A</v>
      </c>
      <c r="AD41" s="19">
        <f t="shared" ca="1" si="6"/>
        <v>0</v>
      </c>
      <c r="AE41" s="4"/>
      <c r="AF41" s="4"/>
      <c r="AG41" s="4"/>
      <c r="AH41" s="4"/>
    </row>
    <row r="42" spans="1:34">
      <c r="A42" s="4"/>
      <c r="B42" s="12">
        <v>15</v>
      </c>
      <c r="C42" s="28"/>
      <c r="D42" s="29" t="str">
        <f t="shared" si="1"/>
        <v>Тихорецк</v>
      </c>
      <c r="E42" s="47"/>
      <c r="F42" s="14">
        <v>0</v>
      </c>
      <c r="G42" s="14">
        <v>0</v>
      </c>
      <c r="H42" s="14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3">
        <v>0</v>
      </c>
      <c r="T42" s="14">
        <v>0</v>
      </c>
      <c r="U42" s="14">
        <v>0</v>
      </c>
      <c r="V42" s="14">
        <v>0</v>
      </c>
      <c r="W42" s="15">
        <f t="shared" si="5"/>
        <v>0</v>
      </c>
      <c r="X42" s="4"/>
      <c r="Y42" s="4"/>
      <c r="Z42" s="4"/>
      <c r="AA42" s="5" t="e">
        <f t="shared" ca="1" si="2"/>
        <v>#N/A</v>
      </c>
      <c r="AB42" s="22" t="e">
        <f t="shared" ca="1" si="3"/>
        <v>#N/A</v>
      </c>
      <c r="AC42" s="22" t="e">
        <f t="shared" ca="1" si="4"/>
        <v>#N/A</v>
      </c>
      <c r="AD42" s="19">
        <f t="shared" ca="1" si="6"/>
        <v>0</v>
      </c>
      <c r="AE42" s="4"/>
      <c r="AF42" s="4"/>
      <c r="AG42" s="4"/>
      <c r="AH42" s="4"/>
    </row>
    <row r="43" spans="1:34">
      <c r="A43" s="4"/>
      <c r="B43" s="12">
        <v>16</v>
      </c>
      <c r="C43" s="28"/>
      <c r="D43" s="29" t="str">
        <f t="shared" si="1"/>
        <v>Туапсе</v>
      </c>
      <c r="E43" s="47"/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3">
        <v>0</v>
      </c>
      <c r="U43" s="14">
        <v>0</v>
      </c>
      <c r="V43" s="14">
        <v>0</v>
      </c>
      <c r="W43" s="15">
        <f t="shared" si="5"/>
        <v>0</v>
      </c>
      <c r="X43" s="4"/>
      <c r="Y43" s="4"/>
      <c r="Z43" s="4"/>
      <c r="AA43" s="5" t="e">
        <f t="shared" ca="1" si="2"/>
        <v>#N/A</v>
      </c>
      <c r="AB43" s="22" t="e">
        <f t="shared" ca="1" si="3"/>
        <v>#N/A</v>
      </c>
      <c r="AC43" s="22" t="e">
        <f t="shared" ca="1" si="4"/>
        <v>#N/A</v>
      </c>
      <c r="AD43" s="19">
        <f t="shared" ca="1" si="6"/>
        <v>0</v>
      </c>
      <c r="AE43" s="4"/>
      <c r="AF43" s="4"/>
      <c r="AG43" s="4"/>
      <c r="AH43" s="4"/>
    </row>
    <row r="44" spans="1:34">
      <c r="A44" s="4"/>
      <c r="B44" s="12">
        <v>17</v>
      </c>
      <c r="C44" s="28"/>
      <c r="D44" s="29" t="str">
        <f t="shared" si="1"/>
        <v>Черкесск</v>
      </c>
      <c r="E44" s="47"/>
      <c r="F44" s="14">
        <v>0</v>
      </c>
      <c r="G44" s="14">
        <v>0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3">
        <v>0</v>
      </c>
      <c r="V44" s="14">
        <v>0</v>
      </c>
      <c r="W44" s="15">
        <f t="shared" si="5"/>
        <v>0</v>
      </c>
      <c r="X44" s="4"/>
      <c r="Y44" s="4"/>
      <c r="Z44" s="4"/>
      <c r="AA44" s="5" t="e">
        <f t="shared" ca="1" si="2"/>
        <v>#N/A</v>
      </c>
      <c r="AB44" s="22" t="e">
        <f t="shared" ca="1" si="3"/>
        <v>#N/A</v>
      </c>
      <c r="AC44" s="22" t="e">
        <f t="shared" ca="1" si="4"/>
        <v>#N/A</v>
      </c>
      <c r="AD44" s="19">
        <f t="shared" ca="1" si="6"/>
        <v>0</v>
      </c>
      <c r="AE44" s="4"/>
      <c r="AF44" s="4"/>
      <c r="AG44" s="4"/>
      <c r="AH44" s="4"/>
    </row>
    <row r="45" spans="1:34">
      <c r="A45" s="4"/>
      <c r="B45" s="12">
        <v>18</v>
      </c>
      <c r="C45" s="28"/>
      <c r="D45" s="29" t="str">
        <f t="shared" si="1"/>
        <v>Элиста</v>
      </c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"/>
      <c r="X45" s="4"/>
      <c r="Y45" s="4"/>
      <c r="Z45" s="4"/>
      <c r="AA45" s="5" t="e">
        <f t="shared" ca="1" si="2"/>
        <v>#N/A</v>
      </c>
      <c r="AB45" s="22" t="e">
        <f t="shared" ca="1" si="3"/>
        <v>#N/A</v>
      </c>
      <c r="AC45" s="22" t="e">
        <f t="shared" ca="1" si="4"/>
        <v>#N/A</v>
      </c>
      <c r="AD45" s="19">
        <f t="shared" ca="1" si="6"/>
        <v>0</v>
      </c>
      <c r="AE45" s="4"/>
      <c r="AF45" s="4"/>
      <c r="AG45" s="4"/>
      <c r="AH45" s="4"/>
    </row>
    <row r="46" spans="1:34">
      <c r="A46" s="4"/>
      <c r="B46" s="4"/>
      <c r="C46" s="27"/>
      <c r="D46" s="27"/>
      <c r="E46" s="27"/>
      <c r="F46" s="15">
        <f t="shared" ref="F46:U46" si="7">SUM(F28:F45)</f>
        <v>0</v>
      </c>
      <c r="G46" s="15">
        <f t="shared" si="7"/>
        <v>1</v>
      </c>
      <c r="H46" s="15">
        <f t="shared" si="7"/>
        <v>0</v>
      </c>
      <c r="I46" s="15">
        <f t="shared" si="7"/>
        <v>0</v>
      </c>
      <c r="J46" s="15">
        <f t="shared" si="7"/>
        <v>0</v>
      </c>
      <c r="K46" s="15">
        <f t="shared" si="7"/>
        <v>1</v>
      </c>
      <c r="L46" s="15">
        <f t="shared" si="7"/>
        <v>0</v>
      </c>
      <c r="M46" s="15">
        <f t="shared" si="7"/>
        <v>0</v>
      </c>
      <c r="N46" s="15">
        <f t="shared" si="7"/>
        <v>1</v>
      </c>
      <c r="O46" s="15">
        <f t="shared" si="7"/>
        <v>1</v>
      </c>
      <c r="P46" s="15">
        <f t="shared" si="7"/>
        <v>0</v>
      </c>
      <c r="Q46" s="15">
        <f t="shared" si="7"/>
        <v>0</v>
      </c>
      <c r="R46" s="15">
        <f t="shared" si="7"/>
        <v>0</v>
      </c>
      <c r="S46" s="15">
        <f t="shared" si="7"/>
        <v>0</v>
      </c>
      <c r="T46" s="15">
        <f t="shared" si="7"/>
        <v>0</v>
      </c>
      <c r="U46" s="15">
        <f t="shared" si="7"/>
        <v>0</v>
      </c>
      <c r="V46" s="48">
        <f>SUM(V28:V44)</f>
        <v>1</v>
      </c>
      <c r="W46" s="4"/>
      <c r="X46" s="4"/>
      <c r="Y46" s="4"/>
      <c r="Z46" s="4"/>
      <c r="AA46" s="5" t="e">
        <f t="shared" ca="1" si="2"/>
        <v>#N/A</v>
      </c>
      <c r="AB46" s="22" t="e">
        <f t="shared" ca="1" si="3"/>
        <v>#N/A</v>
      </c>
      <c r="AC46" s="22" t="e">
        <f t="shared" ca="1" si="4"/>
        <v>#N/A</v>
      </c>
      <c r="AD46" s="19">
        <f t="shared" ca="1" si="6"/>
        <v>0</v>
      </c>
      <c r="AE46" s="4"/>
      <c r="AF46" s="4"/>
      <c r="AG46" s="4"/>
      <c r="AH46" s="4"/>
    </row>
    <row r="47" spans="1:34">
      <c r="A47" s="4"/>
      <c r="B47" s="4"/>
      <c r="C47" s="4"/>
      <c r="D47" s="4"/>
      <c r="E47" s="4"/>
      <c r="F47" s="15">
        <f t="array" ref="F47:U47">TRANSPOSE(W29:W44)</f>
        <v>0</v>
      </c>
      <c r="G47" s="15">
        <v>1</v>
      </c>
      <c r="H47" s="15">
        <v>0</v>
      </c>
      <c r="I47" s="15">
        <v>0</v>
      </c>
      <c r="J47" s="15">
        <v>0</v>
      </c>
      <c r="K47" s="15">
        <v>1</v>
      </c>
      <c r="L47" s="15">
        <v>0</v>
      </c>
      <c r="M47" s="15">
        <v>0</v>
      </c>
      <c r="N47" s="15">
        <v>1</v>
      </c>
      <c r="O47" s="15">
        <v>1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/>
      <c r="W47" s="4"/>
      <c r="X47" s="4"/>
      <c r="Y47" s="4"/>
      <c r="Z47" s="4"/>
      <c r="AE47" s="4"/>
      <c r="AF47" s="4"/>
      <c r="AG47" s="4"/>
      <c r="AH47" s="4"/>
    </row>
    <row r="48" spans="1:34">
      <c r="Z48" s="4"/>
      <c r="AE48" s="4"/>
      <c r="AF48" s="4"/>
      <c r="AG48" s="4"/>
      <c r="AH48" s="4"/>
    </row>
    <row r="49" spans="26:34">
      <c r="Z49" s="4"/>
      <c r="AE49" s="4"/>
      <c r="AF49" s="4"/>
      <c r="AG49" s="4"/>
      <c r="AH49" s="4"/>
    </row>
    <row r="50" spans="26:34">
      <c r="Z50" s="4"/>
      <c r="AE50" s="4"/>
      <c r="AF50" s="4"/>
      <c r="AG50" s="4"/>
      <c r="AH50" s="4"/>
    </row>
    <row r="51" spans="26:34">
      <c r="Z51" s="4"/>
      <c r="AE51" s="4"/>
      <c r="AF51" s="4"/>
      <c r="AG51" s="4"/>
      <c r="AH51" s="4"/>
    </row>
    <row r="52" spans="26:34">
      <c r="Z52" s="4"/>
      <c r="AE52" s="4"/>
      <c r="AF52" s="4"/>
      <c r="AG52" s="4"/>
      <c r="AH52" s="4"/>
    </row>
    <row r="53" spans="26:34">
      <c r="Z53" s="4"/>
      <c r="AE53" s="4"/>
      <c r="AF53" s="4"/>
      <c r="AG53" s="4"/>
      <c r="AH53" s="4"/>
    </row>
    <row r="54" spans="26:34">
      <c r="Z54" s="4"/>
      <c r="AE54" s="4"/>
      <c r="AF54" s="4"/>
      <c r="AG54" s="4"/>
      <c r="AH54" s="4"/>
    </row>
    <row r="55" spans="26:34">
      <c r="Z55" s="4"/>
      <c r="AE55" s="4"/>
      <c r="AF55" s="4"/>
      <c r="AG55" s="4"/>
      <c r="AH55" s="4"/>
    </row>
    <row r="56" spans="26:34">
      <c r="Z56" s="4"/>
      <c r="AE56" s="4"/>
      <c r="AF56" s="4"/>
      <c r="AG56" s="4"/>
      <c r="AH56" s="4"/>
    </row>
    <row r="57" spans="26:34">
      <c r="Z57" s="4"/>
      <c r="AE57" s="4"/>
      <c r="AF57" s="4"/>
      <c r="AG57" s="4"/>
      <c r="AH57" s="4"/>
    </row>
    <row r="58" spans="26:34">
      <c r="Z58" s="4"/>
      <c r="AE58" s="4"/>
      <c r="AF58" s="4"/>
      <c r="AG58" s="4"/>
      <c r="AH58" s="4"/>
    </row>
    <row r="59" spans="26:34">
      <c r="Z59" s="4"/>
      <c r="AE59" s="4"/>
      <c r="AF59" s="4"/>
      <c r="AG59" s="4"/>
      <c r="AH59" s="4"/>
    </row>
    <row r="60" spans="26:34">
      <c r="Z60" s="4"/>
      <c r="AE60" s="4"/>
      <c r="AF60" s="4"/>
      <c r="AG60" s="4"/>
      <c r="AH60" s="4"/>
    </row>
    <row r="61" spans="26:34">
      <c r="Z61" s="4"/>
      <c r="AE61" s="4"/>
      <c r="AF61" s="4"/>
      <c r="AG61" s="4"/>
      <c r="AH61" s="4"/>
    </row>
    <row r="62" spans="26:34">
      <c r="Z62" s="4"/>
      <c r="AE62" s="4"/>
      <c r="AF62" s="4"/>
      <c r="AG62" s="4"/>
      <c r="AH62" s="4"/>
    </row>
    <row r="63" spans="26:34">
      <c r="Z63" s="4"/>
      <c r="AE63" s="4"/>
      <c r="AF63" s="4"/>
      <c r="AG63" s="4"/>
      <c r="AH63" s="4"/>
    </row>
    <row r="64" spans="26:34">
      <c r="Z64" s="4"/>
      <c r="AE64" s="4"/>
      <c r="AF64" s="4"/>
      <c r="AG64" s="4"/>
      <c r="AH64" s="4"/>
    </row>
    <row r="65" spans="26:34">
      <c r="Z65" s="4"/>
      <c r="AE65" s="4"/>
      <c r="AF65" s="4"/>
      <c r="AG65" s="4"/>
      <c r="AH65" s="4"/>
    </row>
    <row r="66" spans="26:34">
      <c r="Z66" s="4"/>
      <c r="AE66" s="4"/>
      <c r="AF66" s="4"/>
      <c r="AG66" s="4"/>
      <c r="AH66" s="4"/>
    </row>
    <row r="67" spans="26:34">
      <c r="Z67" s="4"/>
      <c r="AE67" s="4"/>
      <c r="AF67" s="4"/>
      <c r="AG67" s="4"/>
      <c r="AH67" s="4"/>
    </row>
    <row r="68" spans="26:34">
      <c r="Z68" s="4"/>
      <c r="AE68" s="4"/>
      <c r="AF68" s="4"/>
      <c r="AG68" s="4"/>
      <c r="AH68" s="4"/>
    </row>
    <row r="69" spans="26:34">
      <c r="Z69" s="4"/>
      <c r="AA69" s="4"/>
      <c r="AB69" s="4"/>
      <c r="AC69" s="4"/>
      <c r="AD69" s="4"/>
      <c r="AE69" s="4"/>
      <c r="AF69" s="4"/>
      <c r="AG69" s="4"/>
      <c r="AH69" s="4"/>
    </row>
  </sheetData>
  <mergeCells count="1">
    <mergeCell ref="A1:B1"/>
  </mergeCells>
  <conditionalFormatting sqref="E28:V45">
    <cfRule type="cellIs" dxfId="8" priority="2" operator="equal">
      <formula>1</formula>
    </cfRule>
  </conditionalFormatting>
  <conditionalFormatting sqref="E6:V23">
    <cfRule type="cellIs" dxfId="7" priority="1" operator="equal">
      <formula>10000</formula>
    </cfRule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D5F77-B69E-4863-8240-35D36C43E91F}">
  <dimension ref="A1:AH69"/>
  <sheetViews>
    <sheetView topLeftCell="B3" workbookViewId="0">
      <selection activeCell="E6" sqref="E6:V23"/>
    </sheetView>
  </sheetViews>
  <sheetFormatPr defaultRowHeight="14.4"/>
  <cols>
    <col min="1" max="1" width="6.89453125" customWidth="1"/>
    <col min="2" max="2" width="10.7890625" bestFit="1" customWidth="1"/>
    <col min="3" max="4" width="6.68359375" customWidth="1"/>
    <col min="5" max="22" width="4.9453125" customWidth="1"/>
  </cols>
  <sheetData>
    <row r="1" spans="1:34" ht="30.6">
      <c r="A1" s="52" t="s">
        <v>59</v>
      </c>
      <c r="B1" s="52"/>
      <c r="C1" s="2" t="s">
        <v>60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</row>
    <row r="3" spans="1:34" ht="52.8">
      <c r="A3" s="4"/>
      <c r="B3" s="31"/>
      <c r="C3" s="31"/>
      <c r="D3" s="31"/>
      <c r="E3" s="36" t="s">
        <v>17</v>
      </c>
      <c r="F3" s="37" t="s">
        <v>1</v>
      </c>
      <c r="G3" s="37" t="s">
        <v>14</v>
      </c>
      <c r="H3" s="37" t="s">
        <v>2</v>
      </c>
      <c r="I3" s="37" t="s">
        <v>3</v>
      </c>
      <c r="J3" s="37" t="s">
        <v>4</v>
      </c>
      <c r="K3" s="37" t="s">
        <v>16</v>
      </c>
      <c r="L3" s="37" t="s">
        <v>13</v>
      </c>
      <c r="M3" s="37" t="s">
        <v>5</v>
      </c>
      <c r="N3" s="37" t="s">
        <v>6</v>
      </c>
      <c r="O3" s="37" t="s">
        <v>15</v>
      </c>
      <c r="P3" s="37" t="s">
        <v>7</v>
      </c>
      <c r="Q3" s="37" t="s">
        <v>0</v>
      </c>
      <c r="R3" s="37" t="s">
        <v>8</v>
      </c>
      <c r="S3" s="37" t="s">
        <v>9</v>
      </c>
      <c r="T3" s="37" t="s">
        <v>10</v>
      </c>
      <c r="U3" s="37" t="s">
        <v>11</v>
      </c>
      <c r="V3" s="36" t="s">
        <v>12</v>
      </c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</row>
    <row r="4" spans="1:34">
      <c r="A4" s="4"/>
      <c r="B4" s="4"/>
      <c r="C4" s="16" t="s">
        <v>53</v>
      </c>
      <c r="D4" s="38"/>
      <c r="E4" s="39">
        <v>41.02</v>
      </c>
      <c r="F4" s="39">
        <v>41.11</v>
      </c>
      <c r="G4" s="39">
        <v>44.17</v>
      </c>
      <c r="H4" s="39">
        <v>42.9</v>
      </c>
      <c r="I4" s="39">
        <v>38.97</v>
      </c>
      <c r="J4" s="39">
        <v>40.57</v>
      </c>
      <c r="K4" s="39">
        <v>42.72</v>
      </c>
      <c r="L4" s="39">
        <v>40.74</v>
      </c>
      <c r="M4" s="39">
        <v>40.08</v>
      </c>
      <c r="N4" s="39">
        <v>43.13</v>
      </c>
      <c r="O4" s="39">
        <v>43.62</v>
      </c>
      <c r="P4" s="39">
        <v>42.86</v>
      </c>
      <c r="Q4" s="39">
        <v>39.72</v>
      </c>
      <c r="R4" s="39">
        <v>41.98</v>
      </c>
      <c r="S4" s="39">
        <v>40.1</v>
      </c>
      <c r="T4" s="39">
        <v>39.08</v>
      </c>
      <c r="U4" s="39">
        <v>42.05</v>
      </c>
      <c r="V4" s="39">
        <v>44.26</v>
      </c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</row>
    <row r="5" spans="1:34">
      <c r="A5" s="4"/>
      <c r="B5" s="4"/>
      <c r="C5" s="38"/>
      <c r="D5" s="16" t="s">
        <v>54</v>
      </c>
      <c r="E5" s="39">
        <v>43</v>
      </c>
      <c r="F5" s="39">
        <v>45</v>
      </c>
      <c r="G5" s="39">
        <v>44.78</v>
      </c>
      <c r="H5" s="39">
        <v>45.72</v>
      </c>
      <c r="I5" s="39">
        <v>45.03</v>
      </c>
      <c r="J5" s="39">
        <v>45.43</v>
      </c>
      <c r="K5" s="39">
        <v>42.27</v>
      </c>
      <c r="L5" s="39">
        <v>44.63</v>
      </c>
      <c r="M5" s="39">
        <v>44.6</v>
      </c>
      <c r="N5" s="39">
        <v>44.22</v>
      </c>
      <c r="O5" s="39">
        <v>43.48</v>
      </c>
      <c r="P5" s="39">
        <v>45.33</v>
      </c>
      <c r="Q5" s="39">
        <v>43.58</v>
      </c>
      <c r="R5" s="39">
        <v>45.05</v>
      </c>
      <c r="S5" s="39">
        <v>45.86</v>
      </c>
      <c r="T5" s="39">
        <v>44.1</v>
      </c>
      <c r="U5" s="39">
        <v>44.21</v>
      </c>
      <c r="V5" s="39">
        <v>46.32</v>
      </c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</row>
    <row r="6" spans="1:34">
      <c r="A6" s="4">
        <v>1</v>
      </c>
      <c r="B6" s="40" t="s">
        <v>17</v>
      </c>
      <c r="C6" s="9">
        <v>41.02</v>
      </c>
      <c r="D6" s="9">
        <v>43</v>
      </c>
      <c r="E6" s="49">
        <v>10000</v>
      </c>
      <c r="F6" s="49">
        <v>10000</v>
      </c>
      <c r="G6" s="49">
        <v>10000</v>
      </c>
      <c r="H6" s="49">
        <v>10000</v>
      </c>
      <c r="I6" s="49">
        <v>10000</v>
      </c>
      <c r="J6" s="49">
        <v>10000</v>
      </c>
      <c r="K6" s="49">
        <v>204</v>
      </c>
      <c r="L6" s="49">
        <v>10000</v>
      </c>
      <c r="M6" s="49">
        <v>10000</v>
      </c>
      <c r="N6" s="49">
        <v>10000</v>
      </c>
      <c r="O6" s="49">
        <v>10000</v>
      </c>
      <c r="P6" s="49">
        <v>10000</v>
      </c>
      <c r="Q6" s="49">
        <v>147</v>
      </c>
      <c r="R6" s="49">
        <v>10000</v>
      </c>
      <c r="S6" s="49">
        <v>10000</v>
      </c>
      <c r="T6" s="49">
        <v>10000</v>
      </c>
      <c r="U6" s="49">
        <v>10000</v>
      </c>
      <c r="V6" s="49">
        <v>10000</v>
      </c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>
      <c r="A7" s="4">
        <v>2</v>
      </c>
      <c r="B7" s="41" t="s">
        <v>1</v>
      </c>
      <c r="C7" s="9">
        <v>41.11</v>
      </c>
      <c r="D7" s="9">
        <v>45</v>
      </c>
      <c r="E7" s="49">
        <v>10000</v>
      </c>
      <c r="F7" s="49">
        <v>10000</v>
      </c>
      <c r="G7" s="49">
        <v>10000</v>
      </c>
      <c r="H7" s="49">
        <v>10000</v>
      </c>
      <c r="I7" s="49">
        <v>10000</v>
      </c>
      <c r="J7" s="49">
        <v>76</v>
      </c>
      <c r="K7" s="49">
        <v>10000</v>
      </c>
      <c r="L7" s="49">
        <v>45</v>
      </c>
      <c r="M7" s="49">
        <v>138</v>
      </c>
      <c r="N7" s="49">
        <v>10000</v>
      </c>
      <c r="O7" s="49">
        <v>10000</v>
      </c>
      <c r="P7" s="49">
        <v>10000</v>
      </c>
      <c r="Q7" s="49">
        <v>10000</v>
      </c>
      <c r="R7" s="49">
        <v>121</v>
      </c>
      <c r="S7" s="49">
        <v>10000</v>
      </c>
      <c r="T7" s="49">
        <v>10000</v>
      </c>
      <c r="U7" s="49">
        <v>137</v>
      </c>
      <c r="V7" s="49">
        <v>10000</v>
      </c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</row>
    <row r="8" spans="1:34">
      <c r="A8" s="4">
        <v>3</v>
      </c>
      <c r="B8" s="41" t="s">
        <v>14</v>
      </c>
      <c r="C8" s="9">
        <v>44.17</v>
      </c>
      <c r="D8" s="9">
        <v>44.78</v>
      </c>
      <c r="E8" s="49">
        <v>10000</v>
      </c>
      <c r="F8" s="49">
        <v>10000</v>
      </c>
      <c r="G8" s="49">
        <v>10000</v>
      </c>
      <c r="H8" s="49">
        <v>10000</v>
      </c>
      <c r="I8" s="49">
        <v>10000</v>
      </c>
      <c r="J8" s="49">
        <v>10000</v>
      </c>
      <c r="K8" s="49">
        <v>10000</v>
      </c>
      <c r="L8" s="49">
        <v>10000</v>
      </c>
      <c r="M8" s="49">
        <v>10000</v>
      </c>
      <c r="N8" s="49">
        <v>133</v>
      </c>
      <c r="O8" s="49">
        <v>10000</v>
      </c>
      <c r="P8" s="49">
        <v>127</v>
      </c>
      <c r="Q8" s="49">
        <v>10000</v>
      </c>
      <c r="R8" s="49">
        <v>10000</v>
      </c>
      <c r="S8" s="49">
        <v>10000</v>
      </c>
      <c r="T8" s="49">
        <v>10000</v>
      </c>
      <c r="U8" s="49">
        <v>10000</v>
      </c>
      <c r="V8" s="49">
        <v>207</v>
      </c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</row>
    <row r="9" spans="1:34">
      <c r="A9" s="4">
        <v>4</v>
      </c>
      <c r="B9" s="41" t="s">
        <v>2</v>
      </c>
      <c r="C9" s="9">
        <v>42.9</v>
      </c>
      <c r="D9" s="9">
        <v>45.72</v>
      </c>
      <c r="E9" s="49">
        <v>10000</v>
      </c>
      <c r="F9" s="49">
        <v>10000</v>
      </c>
      <c r="G9" s="49">
        <v>10000</v>
      </c>
      <c r="H9" s="49">
        <v>10000</v>
      </c>
      <c r="I9" s="49">
        <v>10000</v>
      </c>
      <c r="J9" s="49">
        <v>249</v>
      </c>
      <c r="K9" s="49">
        <v>10000</v>
      </c>
      <c r="L9" s="49">
        <v>10000</v>
      </c>
      <c r="M9" s="49">
        <v>10000</v>
      </c>
      <c r="N9" s="49">
        <v>10000</v>
      </c>
      <c r="O9" s="49">
        <v>10000</v>
      </c>
      <c r="P9" s="49">
        <v>62</v>
      </c>
      <c r="Q9" s="49">
        <v>10000</v>
      </c>
      <c r="R9" s="49">
        <v>10000</v>
      </c>
      <c r="S9" s="49">
        <v>10000</v>
      </c>
      <c r="T9" s="49">
        <v>10000</v>
      </c>
      <c r="U9" s="49">
        <v>10000</v>
      </c>
      <c r="V9" s="49">
        <v>135</v>
      </c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</row>
    <row r="10" spans="1:34">
      <c r="A10" s="4">
        <v>5</v>
      </c>
      <c r="B10" s="41" t="s">
        <v>3</v>
      </c>
      <c r="C10" s="9">
        <v>38.97</v>
      </c>
      <c r="D10" s="9">
        <v>45.03</v>
      </c>
      <c r="E10" s="49">
        <v>10000</v>
      </c>
      <c r="F10" s="49">
        <v>10000</v>
      </c>
      <c r="G10" s="49">
        <v>10000</v>
      </c>
      <c r="H10" s="49">
        <v>10000</v>
      </c>
      <c r="I10" s="49">
        <v>10000</v>
      </c>
      <c r="J10" s="49">
        <v>10000</v>
      </c>
      <c r="K10" s="49">
        <v>10000</v>
      </c>
      <c r="L10" s="49">
        <v>200</v>
      </c>
      <c r="M10" s="49">
        <v>10000</v>
      </c>
      <c r="N10" s="49">
        <v>10000</v>
      </c>
      <c r="O10" s="49">
        <v>10000</v>
      </c>
      <c r="P10" s="49">
        <v>10000</v>
      </c>
      <c r="Q10" s="49">
        <v>10000</v>
      </c>
      <c r="R10" s="49">
        <v>10000</v>
      </c>
      <c r="S10" s="49">
        <v>154</v>
      </c>
      <c r="T10" s="49">
        <v>175</v>
      </c>
      <c r="U10" s="49">
        <v>10000</v>
      </c>
      <c r="V10" s="49">
        <v>10000</v>
      </c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34">
      <c r="A11" s="4">
        <v>6</v>
      </c>
      <c r="B11" s="41" t="s">
        <v>4</v>
      </c>
      <c r="C11" s="9">
        <v>40.57</v>
      </c>
      <c r="D11" s="9">
        <v>45.43</v>
      </c>
      <c r="E11" s="49">
        <v>10000</v>
      </c>
      <c r="F11" s="49">
        <v>76</v>
      </c>
      <c r="G11" s="49">
        <v>10000</v>
      </c>
      <c r="H11" s="49">
        <v>249</v>
      </c>
      <c r="I11" s="49">
        <v>10000</v>
      </c>
      <c r="J11" s="49">
        <v>10000</v>
      </c>
      <c r="K11" s="49">
        <v>10000</v>
      </c>
      <c r="L11" s="49">
        <v>116</v>
      </c>
      <c r="M11" s="49">
        <v>10000</v>
      </c>
      <c r="N11" s="49">
        <v>10000</v>
      </c>
      <c r="O11" s="49">
        <v>10000</v>
      </c>
      <c r="P11" s="49">
        <v>10000</v>
      </c>
      <c r="Q11" s="49">
        <v>10000</v>
      </c>
      <c r="R11" s="49">
        <v>157</v>
      </c>
      <c r="S11" s="49">
        <v>61</v>
      </c>
      <c r="T11" s="49">
        <v>10000</v>
      </c>
      <c r="U11" s="49">
        <v>10000</v>
      </c>
      <c r="V11" s="49">
        <v>10000</v>
      </c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</row>
    <row r="12" spans="1:34">
      <c r="A12" s="4">
        <v>7</v>
      </c>
      <c r="B12" s="41" t="s">
        <v>16</v>
      </c>
      <c r="C12" s="9">
        <v>42.72</v>
      </c>
      <c r="D12" s="9">
        <v>42.27</v>
      </c>
      <c r="E12" s="49">
        <v>204</v>
      </c>
      <c r="F12" s="49">
        <v>10000</v>
      </c>
      <c r="G12" s="49">
        <v>10000</v>
      </c>
      <c r="H12" s="49">
        <v>10000</v>
      </c>
      <c r="I12" s="49">
        <v>10000</v>
      </c>
      <c r="J12" s="49">
        <v>10000</v>
      </c>
      <c r="K12" s="49">
        <v>10000</v>
      </c>
      <c r="L12" s="49">
        <v>10000</v>
      </c>
      <c r="M12" s="49">
        <v>10000</v>
      </c>
      <c r="N12" s="49">
        <v>10000</v>
      </c>
      <c r="O12" s="49">
        <v>361</v>
      </c>
      <c r="P12" s="49">
        <v>10000</v>
      </c>
      <c r="Q12" s="49">
        <v>10000</v>
      </c>
      <c r="R12" s="49">
        <v>10000</v>
      </c>
      <c r="S12" s="49">
        <v>10000</v>
      </c>
      <c r="T12" s="49">
        <v>10000</v>
      </c>
      <c r="U12" s="49">
        <v>10000</v>
      </c>
      <c r="V12" s="49">
        <v>10000</v>
      </c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</row>
    <row r="13" spans="1:34">
      <c r="A13" s="4">
        <v>8</v>
      </c>
      <c r="B13" s="41" t="s">
        <v>13</v>
      </c>
      <c r="C13" s="9">
        <v>40.74</v>
      </c>
      <c r="D13" s="9">
        <v>44.63</v>
      </c>
      <c r="E13" s="49">
        <v>10000</v>
      </c>
      <c r="F13" s="49">
        <v>45</v>
      </c>
      <c r="G13" s="49">
        <v>10000</v>
      </c>
      <c r="H13" s="49">
        <v>10000</v>
      </c>
      <c r="I13" s="49">
        <v>200</v>
      </c>
      <c r="J13" s="49">
        <v>116</v>
      </c>
      <c r="K13" s="49">
        <v>10000</v>
      </c>
      <c r="L13" s="49">
        <v>10000</v>
      </c>
      <c r="M13" s="49">
        <v>61</v>
      </c>
      <c r="N13" s="49">
        <v>10000</v>
      </c>
      <c r="O13" s="49">
        <v>10000</v>
      </c>
      <c r="P13" s="49">
        <v>10000</v>
      </c>
      <c r="Q13" s="49">
        <v>10000</v>
      </c>
      <c r="R13" s="49">
        <v>187</v>
      </c>
      <c r="S13" s="49">
        <v>10000</v>
      </c>
      <c r="T13" s="49">
        <v>10000</v>
      </c>
      <c r="U13" s="49">
        <v>10000</v>
      </c>
      <c r="V13" s="49">
        <v>10000</v>
      </c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</row>
    <row r="14" spans="1:34">
      <c r="A14" s="4">
        <v>9</v>
      </c>
      <c r="B14" s="41" t="s">
        <v>5</v>
      </c>
      <c r="C14" s="9">
        <v>40.08</v>
      </c>
      <c r="D14" s="9">
        <v>44.6</v>
      </c>
      <c r="E14" s="49">
        <v>10000</v>
      </c>
      <c r="F14" s="49">
        <v>138</v>
      </c>
      <c r="G14" s="49">
        <v>10000</v>
      </c>
      <c r="H14" s="49">
        <v>10000</v>
      </c>
      <c r="I14" s="49">
        <v>10000</v>
      </c>
      <c r="J14" s="49">
        <v>10000</v>
      </c>
      <c r="K14" s="49">
        <v>10000</v>
      </c>
      <c r="L14" s="49">
        <v>61</v>
      </c>
      <c r="M14" s="49">
        <v>10000</v>
      </c>
      <c r="N14" s="49">
        <v>10000</v>
      </c>
      <c r="O14" s="49">
        <v>10000</v>
      </c>
      <c r="P14" s="49">
        <v>10000</v>
      </c>
      <c r="Q14" s="49">
        <v>10000</v>
      </c>
      <c r="R14" s="49">
        <v>10000</v>
      </c>
      <c r="S14" s="49">
        <v>10000</v>
      </c>
      <c r="T14" s="49">
        <v>144</v>
      </c>
      <c r="U14" s="49">
        <v>10000</v>
      </c>
      <c r="V14" s="49">
        <v>10000</v>
      </c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</row>
    <row r="15" spans="1:34">
      <c r="A15" s="4">
        <v>10</v>
      </c>
      <c r="B15" s="41" t="s">
        <v>6</v>
      </c>
      <c r="C15" s="9">
        <v>43.13</v>
      </c>
      <c r="D15" s="9">
        <v>44.22</v>
      </c>
      <c r="E15" s="49">
        <v>10000</v>
      </c>
      <c r="F15" s="49">
        <v>10000</v>
      </c>
      <c r="G15" s="49">
        <v>133</v>
      </c>
      <c r="H15" s="49">
        <v>10000</v>
      </c>
      <c r="I15" s="49">
        <v>10000</v>
      </c>
      <c r="J15" s="49">
        <v>10000</v>
      </c>
      <c r="K15" s="49">
        <v>10000</v>
      </c>
      <c r="L15" s="49">
        <v>10000</v>
      </c>
      <c r="M15" s="49">
        <v>10000</v>
      </c>
      <c r="N15" s="49">
        <v>10000</v>
      </c>
      <c r="O15" s="49">
        <v>102</v>
      </c>
      <c r="P15" s="49">
        <v>193</v>
      </c>
      <c r="Q15" s="49">
        <v>10000</v>
      </c>
      <c r="R15" s="49">
        <v>10000</v>
      </c>
      <c r="S15" s="49">
        <v>10000</v>
      </c>
      <c r="T15" s="49">
        <v>10000</v>
      </c>
      <c r="U15" s="49">
        <v>99</v>
      </c>
      <c r="V15" s="49">
        <v>10000</v>
      </c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</row>
    <row r="16" spans="1:34">
      <c r="A16" s="4">
        <v>11</v>
      </c>
      <c r="B16" s="41" t="s">
        <v>15</v>
      </c>
      <c r="C16" s="9">
        <v>43.62</v>
      </c>
      <c r="D16" s="9">
        <v>43.48</v>
      </c>
      <c r="E16" s="49">
        <v>10000</v>
      </c>
      <c r="F16" s="49">
        <v>10000</v>
      </c>
      <c r="G16" s="49">
        <v>10000</v>
      </c>
      <c r="H16" s="49">
        <v>10000</v>
      </c>
      <c r="I16" s="49">
        <v>10000</v>
      </c>
      <c r="J16" s="49">
        <v>10000</v>
      </c>
      <c r="K16" s="49">
        <v>361</v>
      </c>
      <c r="L16" s="49">
        <v>10000</v>
      </c>
      <c r="M16" s="49">
        <v>10000</v>
      </c>
      <c r="N16" s="49">
        <v>102</v>
      </c>
      <c r="O16" s="49">
        <v>10000</v>
      </c>
      <c r="P16" s="49">
        <v>10000</v>
      </c>
      <c r="Q16" s="49">
        <v>10000</v>
      </c>
      <c r="R16" s="49">
        <v>10000</v>
      </c>
      <c r="S16" s="49">
        <v>10000</v>
      </c>
      <c r="T16" s="49">
        <v>10000</v>
      </c>
      <c r="U16" s="49">
        <v>10000</v>
      </c>
      <c r="V16" s="49">
        <v>10000</v>
      </c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</row>
    <row r="17" spans="1:34">
      <c r="A17" s="4">
        <v>12</v>
      </c>
      <c r="B17" s="41" t="s">
        <v>7</v>
      </c>
      <c r="C17" s="9">
        <v>42.86</v>
      </c>
      <c r="D17" s="9">
        <v>45.33</v>
      </c>
      <c r="E17" s="49">
        <v>10000</v>
      </c>
      <c r="F17" s="49">
        <v>10000</v>
      </c>
      <c r="G17" s="49">
        <v>127</v>
      </c>
      <c r="H17" s="49">
        <v>62</v>
      </c>
      <c r="I17" s="49">
        <v>10000</v>
      </c>
      <c r="J17" s="49">
        <v>10000</v>
      </c>
      <c r="K17" s="49">
        <v>10000</v>
      </c>
      <c r="L17" s="49">
        <v>10000</v>
      </c>
      <c r="M17" s="49">
        <v>10000</v>
      </c>
      <c r="N17" s="49">
        <v>193</v>
      </c>
      <c r="O17" s="49">
        <v>10000</v>
      </c>
      <c r="P17" s="49">
        <v>10000</v>
      </c>
      <c r="Q17" s="49">
        <v>10000</v>
      </c>
      <c r="R17" s="49">
        <v>72</v>
      </c>
      <c r="S17" s="49">
        <v>10000</v>
      </c>
      <c r="T17" s="49">
        <v>10000</v>
      </c>
      <c r="U17" s="49">
        <v>10000</v>
      </c>
      <c r="V17" s="49">
        <v>213</v>
      </c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</row>
    <row r="18" spans="1:34">
      <c r="A18" s="4">
        <v>13</v>
      </c>
      <c r="B18" s="41" t="s">
        <v>0</v>
      </c>
      <c r="C18" s="9">
        <v>39.72</v>
      </c>
      <c r="D18" s="9">
        <v>43.58</v>
      </c>
      <c r="E18" s="49">
        <v>147</v>
      </c>
      <c r="F18" s="49">
        <v>10000</v>
      </c>
      <c r="G18" s="49">
        <v>10000</v>
      </c>
      <c r="H18" s="49">
        <v>10000</v>
      </c>
      <c r="I18" s="49">
        <v>10000</v>
      </c>
      <c r="J18" s="49">
        <v>10000</v>
      </c>
      <c r="K18" s="49">
        <v>10000</v>
      </c>
      <c r="L18" s="49">
        <v>10000</v>
      </c>
      <c r="M18" s="49">
        <v>10000</v>
      </c>
      <c r="N18" s="49">
        <v>10000</v>
      </c>
      <c r="O18" s="49">
        <v>10000</v>
      </c>
      <c r="P18" s="49">
        <v>10000</v>
      </c>
      <c r="Q18" s="49">
        <v>10000</v>
      </c>
      <c r="R18" s="49">
        <v>10000</v>
      </c>
      <c r="S18" s="49">
        <v>10000</v>
      </c>
      <c r="T18" s="49">
        <v>115</v>
      </c>
      <c r="U18" s="49">
        <v>10000</v>
      </c>
      <c r="V18" s="49">
        <v>10000</v>
      </c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</row>
    <row r="19" spans="1:34">
      <c r="A19" s="4">
        <v>14</v>
      </c>
      <c r="B19" s="41" t="s">
        <v>8</v>
      </c>
      <c r="C19" s="9">
        <v>41.98</v>
      </c>
      <c r="D19" s="9">
        <v>45.05</v>
      </c>
      <c r="E19" s="49">
        <v>10000</v>
      </c>
      <c r="F19" s="49">
        <v>121</v>
      </c>
      <c r="G19" s="49">
        <v>10000</v>
      </c>
      <c r="H19" s="49">
        <v>10000</v>
      </c>
      <c r="I19" s="49">
        <v>10000</v>
      </c>
      <c r="J19" s="49">
        <v>157</v>
      </c>
      <c r="K19" s="49">
        <v>10000</v>
      </c>
      <c r="L19" s="49">
        <v>187</v>
      </c>
      <c r="M19" s="49">
        <v>10000</v>
      </c>
      <c r="N19" s="49">
        <v>10000</v>
      </c>
      <c r="O19" s="49">
        <v>10000</v>
      </c>
      <c r="P19" s="49">
        <v>72</v>
      </c>
      <c r="Q19" s="49">
        <v>10000</v>
      </c>
      <c r="R19" s="49">
        <v>10000</v>
      </c>
      <c r="S19" s="49">
        <v>10000</v>
      </c>
      <c r="T19" s="49">
        <v>10000</v>
      </c>
      <c r="U19" s="49">
        <v>116</v>
      </c>
      <c r="V19" s="49">
        <v>10000</v>
      </c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</row>
    <row r="20" spans="1:34">
      <c r="A20" s="4">
        <v>15</v>
      </c>
      <c r="B20" s="41" t="s">
        <v>9</v>
      </c>
      <c r="C20" s="9">
        <v>40.1</v>
      </c>
      <c r="D20" s="9">
        <v>45.86</v>
      </c>
      <c r="E20" s="49">
        <v>10000</v>
      </c>
      <c r="F20" s="49">
        <v>10000</v>
      </c>
      <c r="G20" s="49">
        <v>10000</v>
      </c>
      <c r="H20" s="49">
        <v>10000</v>
      </c>
      <c r="I20" s="49">
        <v>154</v>
      </c>
      <c r="J20" s="49">
        <v>61</v>
      </c>
      <c r="K20" s="49">
        <v>10000</v>
      </c>
      <c r="L20" s="49">
        <v>10000</v>
      </c>
      <c r="M20" s="49">
        <v>10000</v>
      </c>
      <c r="N20" s="49">
        <v>10000</v>
      </c>
      <c r="O20" s="49">
        <v>10000</v>
      </c>
      <c r="P20" s="49">
        <v>10000</v>
      </c>
      <c r="Q20" s="49">
        <v>10000</v>
      </c>
      <c r="R20" s="49">
        <v>10000</v>
      </c>
      <c r="S20" s="49">
        <v>10000</v>
      </c>
      <c r="T20" s="49">
        <v>10000</v>
      </c>
      <c r="U20" s="49">
        <v>10000</v>
      </c>
      <c r="V20" s="49">
        <v>441</v>
      </c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</row>
    <row r="21" spans="1:34">
      <c r="A21" s="4">
        <v>16</v>
      </c>
      <c r="B21" s="41" t="s">
        <v>10</v>
      </c>
      <c r="C21" s="9">
        <v>39.08</v>
      </c>
      <c r="D21" s="9">
        <v>44.1</v>
      </c>
      <c r="E21" s="49">
        <v>10000</v>
      </c>
      <c r="F21" s="49">
        <v>10000</v>
      </c>
      <c r="G21" s="49">
        <v>10000</v>
      </c>
      <c r="H21" s="49">
        <v>10000</v>
      </c>
      <c r="I21" s="49">
        <v>175</v>
      </c>
      <c r="J21" s="49">
        <v>10000</v>
      </c>
      <c r="K21" s="49">
        <v>10000</v>
      </c>
      <c r="L21" s="49">
        <v>10000</v>
      </c>
      <c r="M21" s="49">
        <v>144</v>
      </c>
      <c r="N21" s="49">
        <v>10000</v>
      </c>
      <c r="O21" s="49">
        <v>10000</v>
      </c>
      <c r="P21" s="49">
        <v>10000</v>
      </c>
      <c r="Q21" s="49">
        <v>115</v>
      </c>
      <c r="R21" s="49">
        <v>10000</v>
      </c>
      <c r="S21" s="49">
        <v>10000</v>
      </c>
      <c r="T21" s="49">
        <v>10000</v>
      </c>
      <c r="U21" s="49">
        <v>10000</v>
      </c>
      <c r="V21" s="49">
        <v>10000</v>
      </c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</row>
    <row r="22" spans="1:34">
      <c r="A22" s="4">
        <v>17</v>
      </c>
      <c r="B22" s="41" t="s">
        <v>11</v>
      </c>
      <c r="C22" s="9">
        <v>42.05</v>
      </c>
      <c r="D22" s="9">
        <v>44.21</v>
      </c>
      <c r="E22" s="49">
        <v>10000</v>
      </c>
      <c r="F22" s="49">
        <v>137</v>
      </c>
      <c r="G22" s="49">
        <v>10000</v>
      </c>
      <c r="H22" s="49">
        <v>10000</v>
      </c>
      <c r="I22" s="49">
        <v>10000</v>
      </c>
      <c r="J22" s="49">
        <v>10000</v>
      </c>
      <c r="K22" s="49">
        <v>10000</v>
      </c>
      <c r="L22" s="49">
        <v>10000</v>
      </c>
      <c r="M22" s="49">
        <v>10000</v>
      </c>
      <c r="N22" s="49">
        <v>99</v>
      </c>
      <c r="O22" s="49">
        <v>10000</v>
      </c>
      <c r="P22" s="49">
        <v>10000</v>
      </c>
      <c r="Q22" s="49">
        <v>10000</v>
      </c>
      <c r="R22" s="49">
        <v>116</v>
      </c>
      <c r="S22" s="49">
        <v>10000</v>
      </c>
      <c r="T22" s="49">
        <v>10000</v>
      </c>
      <c r="U22" s="49">
        <v>10000</v>
      </c>
      <c r="V22" s="49">
        <v>10000</v>
      </c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</row>
    <row r="23" spans="1:34">
      <c r="A23" s="4">
        <v>18</v>
      </c>
      <c r="B23" s="40" t="s">
        <v>12</v>
      </c>
      <c r="C23" s="9">
        <v>44.26</v>
      </c>
      <c r="D23" s="9">
        <v>46.32</v>
      </c>
      <c r="E23" s="49">
        <v>10000</v>
      </c>
      <c r="F23" s="49">
        <v>10000</v>
      </c>
      <c r="G23" s="49">
        <v>207</v>
      </c>
      <c r="H23" s="49">
        <v>135</v>
      </c>
      <c r="I23" s="49">
        <v>10000</v>
      </c>
      <c r="J23" s="49">
        <v>10000</v>
      </c>
      <c r="K23" s="49">
        <v>10000</v>
      </c>
      <c r="L23" s="49">
        <v>10000</v>
      </c>
      <c r="M23" s="49">
        <v>10000</v>
      </c>
      <c r="N23" s="49">
        <v>10000</v>
      </c>
      <c r="O23" s="49">
        <v>10000</v>
      </c>
      <c r="P23" s="49">
        <v>213</v>
      </c>
      <c r="Q23" s="49">
        <v>10000</v>
      </c>
      <c r="R23" s="49">
        <v>10000</v>
      </c>
      <c r="S23" s="49">
        <v>441</v>
      </c>
      <c r="T23" s="49">
        <v>10000</v>
      </c>
      <c r="U23" s="49">
        <v>10000</v>
      </c>
      <c r="V23" s="49">
        <v>10000</v>
      </c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</row>
    <row r="24" spans="1:3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10">
        <f>SUMPRODUCT(F6:V22,F28:V44)</f>
        <v>923</v>
      </c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</row>
    <row r="25" spans="1:34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>
        <v>88.875461341744625</v>
      </c>
      <c r="AH25" s="4"/>
    </row>
    <row r="26" spans="1:34">
      <c r="A26" s="4"/>
      <c r="B26" s="4"/>
      <c r="C26" s="27"/>
      <c r="D26" s="27"/>
      <c r="E26" s="4">
        <v>1</v>
      </c>
      <c r="F26" s="4">
        <v>2</v>
      </c>
      <c r="G26" s="4">
        <v>3</v>
      </c>
      <c r="H26" s="4">
        <v>4</v>
      </c>
      <c r="I26" s="4">
        <v>5</v>
      </c>
      <c r="J26" s="4">
        <v>6</v>
      </c>
      <c r="K26" s="4">
        <v>7</v>
      </c>
      <c r="L26" s="4">
        <v>8</v>
      </c>
      <c r="M26" s="4">
        <v>9</v>
      </c>
      <c r="N26" s="4">
        <v>10</v>
      </c>
      <c r="O26" s="4">
        <v>11</v>
      </c>
      <c r="P26" s="4">
        <v>12</v>
      </c>
      <c r="Q26" s="4">
        <v>13</v>
      </c>
      <c r="R26" s="4">
        <v>14</v>
      </c>
      <c r="S26" s="4">
        <v>15</v>
      </c>
      <c r="T26" s="4">
        <v>16</v>
      </c>
      <c r="U26" s="4">
        <v>17</v>
      </c>
      <c r="V26" s="4">
        <v>18</v>
      </c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</row>
    <row r="27" spans="1:34">
      <c r="A27" s="4"/>
      <c r="B27" s="4"/>
      <c r="C27" s="27"/>
      <c r="D27" s="27"/>
      <c r="E27" s="35" t="str">
        <f t="shared" ref="E27:V27" si="0">E3</f>
        <v>Сухум</v>
      </c>
      <c r="F27" s="35" t="str">
        <f t="shared" si="0"/>
        <v>Армавир</v>
      </c>
      <c r="G27" s="35" t="str">
        <f t="shared" si="0"/>
        <v>Буденновск</v>
      </c>
      <c r="H27" s="35" t="str">
        <f t="shared" si="0"/>
        <v>Ипатово</v>
      </c>
      <c r="I27" s="35" t="str">
        <f t="shared" si="0"/>
        <v>Краснодар</v>
      </c>
      <c r="J27" s="35" t="str">
        <f t="shared" si="0"/>
        <v>Кропоткин</v>
      </c>
      <c r="K27" s="35" t="str">
        <f t="shared" si="0"/>
        <v>Кутаиси</v>
      </c>
      <c r="L27" s="35" t="str">
        <f t="shared" si="0"/>
        <v>Лабинск</v>
      </c>
      <c r="M27" s="35" t="str">
        <f t="shared" si="0"/>
        <v>Майкоп</v>
      </c>
      <c r="N27" s="35" t="str">
        <f t="shared" si="0"/>
        <v>Мин. Воды</v>
      </c>
      <c r="O27" s="35" t="str">
        <f t="shared" si="0"/>
        <v>Нальчик</v>
      </c>
      <c r="P27" s="35" t="str">
        <f t="shared" si="0"/>
        <v>Светлоград</v>
      </c>
      <c r="Q27" s="35" t="str">
        <f t="shared" si="0"/>
        <v xml:space="preserve">Сочи </v>
      </c>
      <c r="R27" s="35" t="str">
        <f t="shared" si="0"/>
        <v>Ставрополь</v>
      </c>
      <c r="S27" s="35" t="str">
        <f t="shared" si="0"/>
        <v>Тихорецк</v>
      </c>
      <c r="T27" s="35" t="str">
        <f t="shared" si="0"/>
        <v>Туапсе</v>
      </c>
      <c r="U27" s="35" t="str">
        <f t="shared" si="0"/>
        <v>Черкесск</v>
      </c>
      <c r="V27" s="35" t="str">
        <f t="shared" si="0"/>
        <v>Элиста</v>
      </c>
      <c r="W27" s="4"/>
      <c r="X27" s="4"/>
      <c r="Y27" s="4"/>
      <c r="Z27" s="4"/>
      <c r="AA27" s="7" t="s">
        <v>57</v>
      </c>
      <c r="AB27" s="7" t="s">
        <v>53</v>
      </c>
      <c r="AC27" s="7" t="s">
        <v>54</v>
      </c>
      <c r="AD27" s="4" t="s">
        <v>58</v>
      </c>
      <c r="AE27" s="4"/>
      <c r="AF27" s="4"/>
      <c r="AG27" s="4"/>
      <c r="AH27" s="4"/>
    </row>
    <row r="28" spans="1:34">
      <c r="A28" s="4"/>
      <c r="B28" s="12">
        <v>1</v>
      </c>
      <c r="C28" s="28"/>
      <c r="D28" s="29" t="str">
        <f t="shared" ref="D28:D45" si="1">B6</f>
        <v>Сухум</v>
      </c>
      <c r="E28" s="47"/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  <c r="M28" s="14">
        <v>0</v>
      </c>
      <c r="N28" s="14">
        <v>0</v>
      </c>
      <c r="O28" s="14">
        <v>0</v>
      </c>
      <c r="P28" s="14">
        <v>0</v>
      </c>
      <c r="Q28" s="14">
        <v>1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48">
        <f>SUM(F28:V28)</f>
        <v>1</v>
      </c>
      <c r="X28" s="4"/>
      <c r="Y28" s="4"/>
      <c r="Z28" s="4"/>
      <c r="AA28" s="5" t="str">
        <f t="shared" ref="AA28:AA46" si="2">VLOOKUP($AD28,$A$6:$D$23,2)</f>
        <v>Сухум</v>
      </c>
      <c r="AB28" s="22">
        <f t="shared" ref="AB28:AB46" si="3">VLOOKUP($AD28,$A$6:$D$23,3)</f>
        <v>41.02</v>
      </c>
      <c r="AC28" s="22">
        <f t="shared" ref="AC28:AC46" si="4">VLOOKUP($AD28,$A$6:$D$23,4)</f>
        <v>43</v>
      </c>
      <c r="AD28" s="19">
        <v>1</v>
      </c>
      <c r="AE28" s="4"/>
      <c r="AF28" s="4"/>
      <c r="AG28" s="4"/>
      <c r="AH28" s="4"/>
    </row>
    <row r="29" spans="1:34">
      <c r="A29" s="4"/>
      <c r="B29" s="12">
        <v>2</v>
      </c>
      <c r="C29" s="28"/>
      <c r="D29" s="29" t="str">
        <f t="shared" si="1"/>
        <v>Армавир</v>
      </c>
      <c r="E29" s="47"/>
      <c r="F29" s="13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4">
        <v>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15">
        <f>SUM(F29:V29)</f>
        <v>0</v>
      </c>
      <c r="X29" s="4"/>
      <c r="Y29" s="4"/>
      <c r="Z29" s="4"/>
      <c r="AA29" s="5" t="str">
        <f t="shared" si="2"/>
        <v xml:space="preserve">Сочи </v>
      </c>
      <c r="AB29" s="22">
        <f t="shared" si="3"/>
        <v>39.72</v>
      </c>
      <c r="AC29" s="22">
        <f t="shared" si="4"/>
        <v>43.58</v>
      </c>
      <c r="AD29" s="19">
        <f>SUMPRODUCT(E28:V28,$E$26:$V$26)</f>
        <v>13</v>
      </c>
      <c r="AE29" s="4"/>
      <c r="AF29" s="4"/>
      <c r="AG29" s="4"/>
      <c r="AH29" s="4"/>
    </row>
    <row r="30" spans="1:34">
      <c r="A30" s="4"/>
      <c r="B30" s="12">
        <v>3</v>
      </c>
      <c r="C30" s="28"/>
      <c r="D30" s="29" t="str">
        <f t="shared" si="1"/>
        <v>Буденновск</v>
      </c>
      <c r="E30" s="47"/>
      <c r="F30" s="14">
        <v>0</v>
      </c>
      <c r="G30" s="13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14">
        <v>0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15">
        <f t="shared" ref="W30:W44" si="5">SUM(F30:V30)</f>
        <v>0</v>
      </c>
      <c r="X30" s="4"/>
      <c r="Y30" s="4"/>
      <c r="Z30" s="4"/>
      <c r="AA30" s="5" t="str">
        <f t="shared" ca="1" si="2"/>
        <v>Туапсе</v>
      </c>
      <c r="AB30" s="22">
        <f t="shared" ca="1" si="3"/>
        <v>39.08</v>
      </c>
      <c r="AC30" s="22">
        <f t="shared" ca="1" si="4"/>
        <v>44.1</v>
      </c>
      <c r="AD30" s="19">
        <f ca="1">IF(AD29&lt;=1,0,SUMPRODUCT(OFFSET($E$28:$V$28,AD29-1,0),$E$26:$V$26))</f>
        <v>16</v>
      </c>
      <c r="AE30" s="4"/>
      <c r="AF30" s="4"/>
      <c r="AG30" s="4"/>
      <c r="AH30" s="4"/>
    </row>
    <row r="31" spans="1:34">
      <c r="A31" s="4"/>
      <c r="B31" s="12">
        <v>4</v>
      </c>
      <c r="C31" s="28"/>
      <c r="D31" s="29" t="str">
        <f t="shared" si="1"/>
        <v>Ипатово</v>
      </c>
      <c r="E31" s="47"/>
      <c r="F31" s="14">
        <v>0</v>
      </c>
      <c r="G31" s="14">
        <v>0</v>
      </c>
      <c r="H31" s="13">
        <v>0</v>
      </c>
      <c r="I31" s="14">
        <v>0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1</v>
      </c>
      <c r="W31" s="15">
        <f t="shared" si="5"/>
        <v>1</v>
      </c>
      <c r="X31" s="4"/>
      <c r="Y31" s="4"/>
      <c r="Z31" s="4"/>
      <c r="AA31" s="5" t="str">
        <f t="shared" ca="1" si="2"/>
        <v>Майкоп</v>
      </c>
      <c r="AB31" s="22">
        <f t="shared" ca="1" si="3"/>
        <v>40.08</v>
      </c>
      <c r="AC31" s="22">
        <f t="shared" ca="1" si="4"/>
        <v>44.6</v>
      </c>
      <c r="AD31" s="19">
        <f t="shared" ref="AD31:AD46" ca="1" si="6">IF(AD30&lt;=1,0,SUMPRODUCT(OFFSET($E$28:$V$28,AD30-1,0),$E$26:$V$26))</f>
        <v>9</v>
      </c>
      <c r="AE31" s="4"/>
      <c r="AF31" s="4"/>
      <c r="AG31" s="4"/>
      <c r="AH31" s="4"/>
    </row>
    <row r="32" spans="1:34">
      <c r="A32" s="4"/>
      <c r="B32" s="12">
        <v>5</v>
      </c>
      <c r="C32" s="28"/>
      <c r="D32" s="29" t="str">
        <f t="shared" si="1"/>
        <v>Краснодар</v>
      </c>
      <c r="E32" s="47"/>
      <c r="F32" s="14">
        <v>0</v>
      </c>
      <c r="G32" s="14">
        <v>0</v>
      </c>
      <c r="H32" s="14">
        <v>0</v>
      </c>
      <c r="I32" s="13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15">
        <f t="shared" si="5"/>
        <v>0</v>
      </c>
      <c r="X32" s="4"/>
      <c r="Y32" s="4"/>
      <c r="Z32" s="4"/>
      <c r="AA32" s="5" t="str">
        <f t="shared" ca="1" si="2"/>
        <v>Лабинск</v>
      </c>
      <c r="AB32" s="22">
        <f t="shared" ca="1" si="3"/>
        <v>40.74</v>
      </c>
      <c r="AC32" s="22">
        <f t="shared" ca="1" si="4"/>
        <v>44.63</v>
      </c>
      <c r="AD32" s="19">
        <f t="shared" ca="1" si="6"/>
        <v>8</v>
      </c>
      <c r="AE32" s="4"/>
      <c r="AF32" s="4"/>
      <c r="AG32" s="4"/>
      <c r="AH32" s="4"/>
    </row>
    <row r="33" spans="1:34">
      <c r="A33" s="4"/>
      <c r="B33" s="12">
        <v>6</v>
      </c>
      <c r="C33" s="28"/>
      <c r="D33" s="29" t="str">
        <f t="shared" si="1"/>
        <v>Кропоткин</v>
      </c>
      <c r="E33" s="47"/>
      <c r="F33" s="14">
        <v>0</v>
      </c>
      <c r="G33" s="14">
        <v>0</v>
      </c>
      <c r="H33" s="14">
        <v>0</v>
      </c>
      <c r="I33" s="14">
        <v>0</v>
      </c>
      <c r="J33" s="13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5">
        <f t="shared" si="5"/>
        <v>0</v>
      </c>
      <c r="X33" s="4"/>
      <c r="Y33" s="4"/>
      <c r="Z33" s="4"/>
      <c r="AA33" s="5" t="str">
        <f t="shared" ca="1" si="2"/>
        <v>Ставрополь</v>
      </c>
      <c r="AB33" s="22">
        <f t="shared" ca="1" si="3"/>
        <v>41.98</v>
      </c>
      <c r="AC33" s="22">
        <f t="shared" ca="1" si="4"/>
        <v>45.05</v>
      </c>
      <c r="AD33" s="19">
        <f t="shared" ca="1" si="6"/>
        <v>14</v>
      </c>
      <c r="AE33" s="4"/>
      <c r="AF33" s="4"/>
      <c r="AG33" s="4"/>
      <c r="AH33" s="4"/>
    </row>
    <row r="34" spans="1:34">
      <c r="A34" s="4"/>
      <c r="B34" s="12">
        <v>7</v>
      </c>
      <c r="C34" s="28"/>
      <c r="D34" s="29" t="str">
        <f t="shared" si="1"/>
        <v>Кутаиси</v>
      </c>
      <c r="E34" s="47"/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3">
        <v>0</v>
      </c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5">
        <f t="shared" si="5"/>
        <v>0</v>
      </c>
      <c r="X34" s="4"/>
      <c r="Y34" s="4"/>
      <c r="Z34" s="4"/>
      <c r="AA34" s="5" t="str">
        <f t="shared" ca="1" si="2"/>
        <v>Светлоград</v>
      </c>
      <c r="AB34" s="22">
        <f t="shared" ca="1" si="3"/>
        <v>42.86</v>
      </c>
      <c r="AC34" s="22">
        <f t="shared" ca="1" si="4"/>
        <v>45.33</v>
      </c>
      <c r="AD34" s="19">
        <f t="shared" ca="1" si="6"/>
        <v>12</v>
      </c>
      <c r="AE34" s="4"/>
      <c r="AF34" s="4"/>
      <c r="AG34" s="4"/>
      <c r="AH34" s="4"/>
    </row>
    <row r="35" spans="1:34">
      <c r="A35" s="4"/>
      <c r="B35" s="12">
        <v>8</v>
      </c>
      <c r="C35" s="28"/>
      <c r="D35" s="29" t="str">
        <f t="shared" si="1"/>
        <v>Лабинск</v>
      </c>
      <c r="E35" s="47"/>
      <c r="F35" s="14">
        <v>0</v>
      </c>
      <c r="G35" s="14">
        <v>0</v>
      </c>
      <c r="H35" s="14">
        <v>0</v>
      </c>
      <c r="I35" s="14">
        <v>0</v>
      </c>
      <c r="J35" s="14">
        <v>0</v>
      </c>
      <c r="K35" s="14">
        <v>0</v>
      </c>
      <c r="L35" s="13">
        <v>0</v>
      </c>
      <c r="M35" s="14">
        <v>0</v>
      </c>
      <c r="N35" s="14">
        <v>0</v>
      </c>
      <c r="O35" s="14">
        <v>0</v>
      </c>
      <c r="P35" s="14">
        <v>0</v>
      </c>
      <c r="Q35" s="14">
        <v>0</v>
      </c>
      <c r="R35" s="14">
        <v>1</v>
      </c>
      <c r="S35" s="14">
        <v>0</v>
      </c>
      <c r="T35" s="14">
        <v>0</v>
      </c>
      <c r="U35" s="14">
        <v>0</v>
      </c>
      <c r="V35" s="14">
        <v>0</v>
      </c>
      <c r="W35" s="15">
        <f t="shared" si="5"/>
        <v>1</v>
      </c>
      <c r="X35" s="4"/>
      <c r="Y35" s="4"/>
      <c r="Z35" s="4"/>
      <c r="AA35" s="5" t="str">
        <f t="shared" ca="1" si="2"/>
        <v>Ипатово</v>
      </c>
      <c r="AB35" s="22">
        <f t="shared" ca="1" si="3"/>
        <v>42.9</v>
      </c>
      <c r="AC35" s="22">
        <f t="shared" ca="1" si="4"/>
        <v>45.72</v>
      </c>
      <c r="AD35" s="19">
        <f t="shared" ca="1" si="6"/>
        <v>4</v>
      </c>
      <c r="AE35" s="4"/>
      <c r="AF35" s="4"/>
      <c r="AG35" s="4"/>
      <c r="AH35" s="4"/>
    </row>
    <row r="36" spans="1:34">
      <c r="A36" s="4"/>
      <c r="B36" s="12">
        <v>9</v>
      </c>
      <c r="C36" s="28"/>
      <c r="D36" s="29" t="str">
        <f t="shared" si="1"/>
        <v>Майкоп</v>
      </c>
      <c r="E36" s="47"/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1</v>
      </c>
      <c r="M36" s="13">
        <v>0</v>
      </c>
      <c r="N36" s="14">
        <v>0</v>
      </c>
      <c r="O36" s="14">
        <v>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15">
        <f t="shared" si="5"/>
        <v>1</v>
      </c>
      <c r="X36" s="4"/>
      <c r="Y36" s="4"/>
      <c r="Z36" s="4"/>
      <c r="AA36" s="5" t="str">
        <f t="shared" ca="1" si="2"/>
        <v>Элиста</v>
      </c>
      <c r="AB36" s="22">
        <f t="shared" ca="1" si="3"/>
        <v>44.26</v>
      </c>
      <c r="AC36" s="22">
        <f t="shared" ca="1" si="4"/>
        <v>46.32</v>
      </c>
      <c r="AD36" s="19">
        <f t="shared" ca="1" si="6"/>
        <v>18</v>
      </c>
      <c r="AE36" s="4"/>
      <c r="AF36" s="4"/>
      <c r="AG36" s="4"/>
      <c r="AH36" s="4"/>
    </row>
    <row r="37" spans="1:34">
      <c r="A37" s="4"/>
      <c r="B37" s="12">
        <v>10</v>
      </c>
      <c r="C37" s="28"/>
      <c r="D37" s="29" t="str">
        <f t="shared" si="1"/>
        <v>Мин. Воды</v>
      </c>
      <c r="E37" s="47"/>
      <c r="F37" s="14">
        <v>0</v>
      </c>
      <c r="G37" s="14">
        <v>0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3">
        <v>0</v>
      </c>
      <c r="O37" s="14">
        <v>0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15">
        <f t="shared" si="5"/>
        <v>0</v>
      </c>
      <c r="X37" s="4"/>
      <c r="Y37" s="4"/>
      <c r="Z37" s="4"/>
      <c r="AA37" s="5" t="e">
        <f t="shared" ca="1" si="2"/>
        <v>#N/A</v>
      </c>
      <c r="AB37" s="22" t="e">
        <f t="shared" ca="1" si="3"/>
        <v>#N/A</v>
      </c>
      <c r="AC37" s="22" t="e">
        <f t="shared" ca="1" si="4"/>
        <v>#N/A</v>
      </c>
      <c r="AD37" s="19">
        <f t="shared" ca="1" si="6"/>
        <v>0</v>
      </c>
      <c r="AE37" s="4"/>
      <c r="AF37" s="4"/>
      <c r="AG37" s="4"/>
      <c r="AH37" s="4"/>
    </row>
    <row r="38" spans="1:34">
      <c r="A38" s="4"/>
      <c r="B38" s="12">
        <v>11</v>
      </c>
      <c r="C38" s="28"/>
      <c r="D38" s="29" t="str">
        <f t="shared" si="1"/>
        <v>Нальчик</v>
      </c>
      <c r="E38" s="47"/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4">
        <v>0</v>
      </c>
      <c r="O38" s="13">
        <v>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15">
        <f t="shared" si="5"/>
        <v>0</v>
      </c>
      <c r="X38" s="4"/>
      <c r="Y38" s="4"/>
      <c r="Z38" s="4"/>
      <c r="AA38" s="5" t="e">
        <f t="shared" ca="1" si="2"/>
        <v>#N/A</v>
      </c>
      <c r="AB38" s="22" t="e">
        <f t="shared" ca="1" si="3"/>
        <v>#N/A</v>
      </c>
      <c r="AC38" s="22" t="e">
        <f t="shared" ca="1" si="4"/>
        <v>#N/A</v>
      </c>
      <c r="AD38" s="19">
        <f t="shared" ca="1" si="6"/>
        <v>0</v>
      </c>
      <c r="AE38" s="4"/>
      <c r="AF38" s="4"/>
      <c r="AG38" s="4"/>
      <c r="AH38" s="4"/>
    </row>
    <row r="39" spans="1:34">
      <c r="A39" s="4"/>
      <c r="B39" s="12">
        <v>12</v>
      </c>
      <c r="C39" s="28"/>
      <c r="D39" s="29" t="str">
        <f t="shared" si="1"/>
        <v>Светлоград</v>
      </c>
      <c r="E39" s="47"/>
      <c r="F39" s="14">
        <v>0</v>
      </c>
      <c r="G39" s="14">
        <v>0</v>
      </c>
      <c r="H39" s="14">
        <v>1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3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5">
        <f t="shared" si="5"/>
        <v>1</v>
      </c>
      <c r="X39" s="4"/>
      <c r="Y39" s="4"/>
      <c r="Z39" s="4"/>
      <c r="AA39" s="5" t="e">
        <f t="shared" ca="1" si="2"/>
        <v>#N/A</v>
      </c>
      <c r="AB39" s="22" t="e">
        <f t="shared" ca="1" si="3"/>
        <v>#N/A</v>
      </c>
      <c r="AC39" s="22" t="e">
        <f t="shared" ca="1" si="4"/>
        <v>#N/A</v>
      </c>
      <c r="AD39" s="19">
        <f t="shared" ca="1" si="6"/>
        <v>0</v>
      </c>
      <c r="AE39" s="4"/>
      <c r="AF39" s="4"/>
      <c r="AG39" s="4"/>
      <c r="AH39" s="4"/>
    </row>
    <row r="40" spans="1:34">
      <c r="A40" s="4"/>
      <c r="B40" s="12">
        <v>13</v>
      </c>
      <c r="C40" s="28"/>
      <c r="D40" s="29" t="str">
        <f t="shared" si="1"/>
        <v xml:space="preserve">Сочи </v>
      </c>
      <c r="E40" s="47"/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14">
        <v>0</v>
      </c>
      <c r="P40" s="14">
        <v>0</v>
      </c>
      <c r="Q40" s="13">
        <v>0</v>
      </c>
      <c r="R40" s="14">
        <v>0</v>
      </c>
      <c r="S40" s="14">
        <v>0</v>
      </c>
      <c r="T40" s="14">
        <v>1</v>
      </c>
      <c r="U40" s="14">
        <v>0</v>
      </c>
      <c r="V40" s="14">
        <v>0</v>
      </c>
      <c r="W40" s="15">
        <f t="shared" si="5"/>
        <v>1</v>
      </c>
      <c r="X40" s="4"/>
      <c r="Y40" s="4"/>
      <c r="Z40" s="4"/>
      <c r="AA40" s="5" t="e">
        <f t="shared" ca="1" si="2"/>
        <v>#N/A</v>
      </c>
      <c r="AB40" s="22" t="e">
        <f t="shared" ca="1" si="3"/>
        <v>#N/A</v>
      </c>
      <c r="AC40" s="22" t="e">
        <f t="shared" ca="1" si="4"/>
        <v>#N/A</v>
      </c>
      <c r="AD40" s="19">
        <f t="shared" ca="1" si="6"/>
        <v>0</v>
      </c>
      <c r="AE40" s="4"/>
      <c r="AF40" s="4"/>
      <c r="AG40" s="4"/>
      <c r="AH40" s="4"/>
    </row>
    <row r="41" spans="1:34">
      <c r="A41" s="4"/>
      <c r="B41" s="12">
        <v>14</v>
      </c>
      <c r="C41" s="28"/>
      <c r="D41" s="29" t="str">
        <f t="shared" si="1"/>
        <v>Ставрополь</v>
      </c>
      <c r="E41" s="47"/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1</v>
      </c>
      <c r="Q41" s="14">
        <v>0</v>
      </c>
      <c r="R41" s="13">
        <v>0</v>
      </c>
      <c r="S41" s="14">
        <v>0</v>
      </c>
      <c r="T41" s="14">
        <v>0</v>
      </c>
      <c r="U41" s="14">
        <v>0</v>
      </c>
      <c r="V41" s="14">
        <v>0</v>
      </c>
      <c r="W41" s="15">
        <f t="shared" si="5"/>
        <v>1</v>
      </c>
      <c r="X41" s="4"/>
      <c r="Y41" s="4"/>
      <c r="Z41" s="4"/>
      <c r="AA41" s="5" t="e">
        <f t="shared" ca="1" si="2"/>
        <v>#N/A</v>
      </c>
      <c r="AB41" s="22" t="e">
        <f t="shared" ca="1" si="3"/>
        <v>#N/A</v>
      </c>
      <c r="AC41" s="22" t="e">
        <f t="shared" ca="1" si="4"/>
        <v>#N/A</v>
      </c>
      <c r="AD41" s="19">
        <f t="shared" ca="1" si="6"/>
        <v>0</v>
      </c>
      <c r="AE41" s="4"/>
      <c r="AF41" s="4"/>
      <c r="AG41" s="4"/>
      <c r="AH41" s="4"/>
    </row>
    <row r="42" spans="1:34">
      <c r="A42" s="4"/>
      <c r="B42" s="12">
        <v>15</v>
      </c>
      <c r="C42" s="28"/>
      <c r="D42" s="29" t="str">
        <f t="shared" si="1"/>
        <v>Тихорецк</v>
      </c>
      <c r="E42" s="47"/>
      <c r="F42" s="14">
        <v>0</v>
      </c>
      <c r="G42" s="14">
        <v>0</v>
      </c>
      <c r="H42" s="14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3">
        <v>0</v>
      </c>
      <c r="T42" s="14">
        <v>0</v>
      </c>
      <c r="U42" s="14">
        <v>0</v>
      </c>
      <c r="V42" s="14">
        <v>0</v>
      </c>
      <c r="W42" s="15">
        <f t="shared" si="5"/>
        <v>0</v>
      </c>
      <c r="X42" s="4"/>
      <c r="Y42" s="4"/>
      <c r="Z42" s="4"/>
      <c r="AA42" s="5" t="e">
        <f t="shared" ca="1" si="2"/>
        <v>#N/A</v>
      </c>
      <c r="AB42" s="22" t="e">
        <f t="shared" ca="1" si="3"/>
        <v>#N/A</v>
      </c>
      <c r="AC42" s="22" t="e">
        <f t="shared" ca="1" si="4"/>
        <v>#N/A</v>
      </c>
      <c r="AD42" s="19">
        <f t="shared" ca="1" si="6"/>
        <v>0</v>
      </c>
      <c r="AE42" s="4"/>
      <c r="AF42" s="4"/>
      <c r="AG42" s="4"/>
      <c r="AH42" s="4"/>
    </row>
    <row r="43" spans="1:34">
      <c r="A43" s="4"/>
      <c r="B43" s="12">
        <v>16</v>
      </c>
      <c r="C43" s="28"/>
      <c r="D43" s="29" t="str">
        <f t="shared" si="1"/>
        <v>Туапсе</v>
      </c>
      <c r="E43" s="47"/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>
        <v>0</v>
      </c>
      <c r="L43" s="14">
        <v>0</v>
      </c>
      <c r="M43" s="14">
        <v>1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3">
        <v>0</v>
      </c>
      <c r="U43" s="14">
        <v>0</v>
      </c>
      <c r="V43" s="14">
        <v>0</v>
      </c>
      <c r="W43" s="15">
        <f t="shared" si="5"/>
        <v>1</v>
      </c>
      <c r="X43" s="4"/>
      <c r="Y43" s="4"/>
      <c r="Z43" s="4"/>
      <c r="AA43" s="5" t="e">
        <f t="shared" ca="1" si="2"/>
        <v>#N/A</v>
      </c>
      <c r="AB43" s="22" t="e">
        <f t="shared" ca="1" si="3"/>
        <v>#N/A</v>
      </c>
      <c r="AC43" s="22" t="e">
        <f t="shared" ca="1" si="4"/>
        <v>#N/A</v>
      </c>
      <c r="AD43" s="19">
        <f t="shared" ca="1" si="6"/>
        <v>0</v>
      </c>
      <c r="AE43" s="4"/>
      <c r="AF43" s="4"/>
      <c r="AG43" s="4"/>
      <c r="AH43" s="4"/>
    </row>
    <row r="44" spans="1:34">
      <c r="A44" s="4"/>
      <c r="B44" s="12">
        <v>17</v>
      </c>
      <c r="C44" s="28"/>
      <c r="D44" s="29" t="str">
        <f t="shared" si="1"/>
        <v>Черкесск</v>
      </c>
      <c r="E44" s="47"/>
      <c r="F44" s="14">
        <v>0</v>
      </c>
      <c r="G44" s="14">
        <v>0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3">
        <v>0</v>
      </c>
      <c r="V44" s="14">
        <v>0</v>
      </c>
      <c r="W44" s="15">
        <f t="shared" si="5"/>
        <v>0</v>
      </c>
      <c r="X44" s="4"/>
      <c r="Y44" s="4"/>
      <c r="Z44" s="4"/>
      <c r="AA44" s="5" t="e">
        <f t="shared" ca="1" si="2"/>
        <v>#N/A</v>
      </c>
      <c r="AB44" s="22" t="e">
        <f t="shared" ca="1" si="3"/>
        <v>#N/A</v>
      </c>
      <c r="AC44" s="22" t="e">
        <f t="shared" ca="1" si="4"/>
        <v>#N/A</v>
      </c>
      <c r="AD44" s="19">
        <f t="shared" ca="1" si="6"/>
        <v>0</v>
      </c>
      <c r="AE44" s="4"/>
      <c r="AF44" s="4"/>
      <c r="AG44" s="4"/>
      <c r="AH44" s="4"/>
    </row>
    <row r="45" spans="1:34">
      <c r="A45" s="4"/>
      <c r="B45" s="12">
        <v>18</v>
      </c>
      <c r="C45" s="28"/>
      <c r="D45" s="29" t="str">
        <f t="shared" si="1"/>
        <v>Элиста</v>
      </c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"/>
      <c r="X45" s="4"/>
      <c r="Y45" s="4"/>
      <c r="Z45" s="4"/>
      <c r="AA45" s="5" t="e">
        <f t="shared" ca="1" si="2"/>
        <v>#N/A</v>
      </c>
      <c r="AB45" s="22" t="e">
        <f t="shared" ca="1" si="3"/>
        <v>#N/A</v>
      </c>
      <c r="AC45" s="22" t="e">
        <f t="shared" ca="1" si="4"/>
        <v>#N/A</v>
      </c>
      <c r="AD45" s="19">
        <f t="shared" ca="1" si="6"/>
        <v>0</v>
      </c>
      <c r="AE45" s="4"/>
      <c r="AF45" s="4"/>
      <c r="AG45" s="4"/>
      <c r="AH45" s="4"/>
    </row>
    <row r="46" spans="1:34">
      <c r="A46" s="4"/>
      <c r="B46" s="4"/>
      <c r="C46" s="27"/>
      <c r="D46" s="27"/>
      <c r="E46" s="27"/>
      <c r="F46" s="15">
        <f t="shared" ref="F46:U46" si="7">SUM(F28:F45)</f>
        <v>0</v>
      </c>
      <c r="G46" s="15">
        <f t="shared" si="7"/>
        <v>0</v>
      </c>
      <c r="H46" s="15">
        <f t="shared" si="7"/>
        <v>1</v>
      </c>
      <c r="I46" s="15">
        <f t="shared" si="7"/>
        <v>0</v>
      </c>
      <c r="J46" s="15">
        <f t="shared" si="7"/>
        <v>0</v>
      </c>
      <c r="K46" s="15">
        <f t="shared" si="7"/>
        <v>0</v>
      </c>
      <c r="L46" s="15">
        <f t="shared" si="7"/>
        <v>1</v>
      </c>
      <c r="M46" s="15">
        <f t="shared" si="7"/>
        <v>1</v>
      </c>
      <c r="N46" s="15">
        <f t="shared" si="7"/>
        <v>0</v>
      </c>
      <c r="O46" s="15">
        <f t="shared" si="7"/>
        <v>0</v>
      </c>
      <c r="P46" s="15">
        <f t="shared" si="7"/>
        <v>1</v>
      </c>
      <c r="Q46" s="15">
        <f t="shared" si="7"/>
        <v>1</v>
      </c>
      <c r="R46" s="15">
        <f t="shared" si="7"/>
        <v>1</v>
      </c>
      <c r="S46" s="15">
        <f t="shared" si="7"/>
        <v>0</v>
      </c>
      <c r="T46" s="15">
        <f t="shared" si="7"/>
        <v>1</v>
      </c>
      <c r="U46" s="15">
        <f t="shared" si="7"/>
        <v>0</v>
      </c>
      <c r="V46" s="48">
        <f>SUM(V28:V44)</f>
        <v>1</v>
      </c>
      <c r="W46" s="4"/>
      <c r="X46" s="4"/>
      <c r="Y46" s="4"/>
      <c r="Z46" s="4"/>
      <c r="AA46" s="5" t="e">
        <f t="shared" ca="1" si="2"/>
        <v>#N/A</v>
      </c>
      <c r="AB46" s="22" t="e">
        <f t="shared" ca="1" si="3"/>
        <v>#N/A</v>
      </c>
      <c r="AC46" s="22" t="e">
        <f t="shared" ca="1" si="4"/>
        <v>#N/A</v>
      </c>
      <c r="AD46" s="19">
        <f t="shared" ca="1" si="6"/>
        <v>0</v>
      </c>
      <c r="AE46" s="4"/>
      <c r="AF46" s="4"/>
      <c r="AG46" s="4"/>
      <c r="AH46" s="4"/>
    </row>
    <row r="47" spans="1:34">
      <c r="A47" s="4"/>
      <c r="B47" s="4"/>
      <c r="C47" s="4"/>
      <c r="D47" s="4"/>
      <c r="E47" s="4"/>
      <c r="F47" s="15">
        <f t="array" ref="F47:U47">TRANSPOSE(W29:W44)</f>
        <v>0</v>
      </c>
      <c r="G47" s="15">
        <v>0</v>
      </c>
      <c r="H47" s="15">
        <v>1</v>
      </c>
      <c r="I47" s="15">
        <v>0</v>
      </c>
      <c r="J47" s="15">
        <v>0</v>
      </c>
      <c r="K47" s="15">
        <v>0</v>
      </c>
      <c r="L47" s="15">
        <v>1</v>
      </c>
      <c r="M47" s="15">
        <v>1</v>
      </c>
      <c r="N47" s="15">
        <v>0</v>
      </c>
      <c r="O47" s="15">
        <v>0</v>
      </c>
      <c r="P47" s="15">
        <v>1</v>
      </c>
      <c r="Q47" s="15">
        <v>1</v>
      </c>
      <c r="R47" s="15">
        <v>1</v>
      </c>
      <c r="S47" s="15">
        <v>0</v>
      </c>
      <c r="T47" s="15">
        <v>1</v>
      </c>
      <c r="U47" s="15">
        <v>0</v>
      </c>
      <c r="V47" s="15"/>
      <c r="W47" s="4"/>
      <c r="X47" s="4"/>
      <c r="Y47" s="4"/>
      <c r="Z47" s="4"/>
      <c r="AE47" s="4"/>
      <c r="AF47" s="4"/>
      <c r="AG47" s="4"/>
      <c r="AH47" s="4"/>
    </row>
    <row r="48" spans="1:34">
      <c r="Z48" s="4"/>
      <c r="AE48" s="4"/>
      <c r="AF48" s="4"/>
      <c r="AG48" s="4"/>
      <c r="AH48" s="4"/>
    </row>
    <row r="49" spans="26:34">
      <c r="Z49" s="4"/>
      <c r="AE49" s="4"/>
      <c r="AF49" s="4"/>
      <c r="AG49" s="4"/>
      <c r="AH49" s="4"/>
    </row>
    <row r="50" spans="26:34">
      <c r="Z50" s="4"/>
      <c r="AE50" s="4"/>
      <c r="AF50" s="4"/>
      <c r="AG50" s="4"/>
      <c r="AH50" s="4"/>
    </row>
    <row r="51" spans="26:34">
      <c r="Z51" s="4"/>
      <c r="AE51" s="4"/>
      <c r="AF51" s="4"/>
      <c r="AG51" s="4"/>
      <c r="AH51" s="4"/>
    </row>
    <row r="52" spans="26:34">
      <c r="Z52" s="4"/>
      <c r="AE52" s="4"/>
      <c r="AF52" s="4"/>
      <c r="AG52" s="4"/>
      <c r="AH52" s="4"/>
    </row>
    <row r="53" spans="26:34">
      <c r="Z53" s="4"/>
      <c r="AE53" s="4"/>
      <c r="AF53" s="4"/>
      <c r="AG53" s="4"/>
      <c r="AH53" s="4"/>
    </row>
    <row r="54" spans="26:34">
      <c r="Z54" s="4"/>
      <c r="AE54" s="4"/>
      <c r="AF54" s="4"/>
      <c r="AG54" s="4"/>
      <c r="AH54" s="4"/>
    </row>
    <row r="55" spans="26:34">
      <c r="Z55" s="4"/>
      <c r="AE55" s="4"/>
      <c r="AF55" s="4"/>
      <c r="AG55" s="4"/>
      <c r="AH55" s="4"/>
    </row>
    <row r="56" spans="26:34">
      <c r="Z56" s="4"/>
      <c r="AE56" s="4"/>
      <c r="AF56" s="4"/>
      <c r="AG56" s="4"/>
      <c r="AH56" s="4"/>
    </row>
    <row r="57" spans="26:34">
      <c r="Z57" s="4"/>
      <c r="AE57" s="4"/>
      <c r="AF57" s="4"/>
      <c r="AG57" s="4"/>
      <c r="AH57" s="4"/>
    </row>
    <row r="58" spans="26:34">
      <c r="Z58" s="4"/>
      <c r="AE58" s="4"/>
      <c r="AF58" s="4"/>
      <c r="AG58" s="4"/>
      <c r="AH58" s="4"/>
    </row>
    <row r="59" spans="26:34">
      <c r="Z59" s="4"/>
      <c r="AE59" s="4"/>
      <c r="AF59" s="4"/>
      <c r="AG59" s="4"/>
      <c r="AH59" s="4"/>
    </row>
    <row r="60" spans="26:34">
      <c r="Z60" s="4"/>
      <c r="AE60" s="4"/>
      <c r="AF60" s="4"/>
      <c r="AG60" s="4"/>
      <c r="AH60" s="4"/>
    </row>
    <row r="61" spans="26:34">
      <c r="Z61" s="4"/>
      <c r="AE61" s="4"/>
      <c r="AF61" s="4"/>
      <c r="AG61" s="4"/>
      <c r="AH61" s="4"/>
    </row>
    <row r="62" spans="26:34">
      <c r="Z62" s="4"/>
      <c r="AE62" s="4"/>
      <c r="AF62" s="4"/>
      <c r="AG62" s="4"/>
      <c r="AH62" s="4"/>
    </row>
    <row r="63" spans="26:34">
      <c r="Z63" s="4"/>
      <c r="AE63" s="4"/>
      <c r="AF63" s="4"/>
      <c r="AG63" s="4"/>
      <c r="AH63" s="4"/>
    </row>
    <row r="64" spans="26:34">
      <c r="Z64" s="4"/>
      <c r="AE64" s="4"/>
      <c r="AF64" s="4"/>
      <c r="AG64" s="4"/>
      <c r="AH64" s="4"/>
    </row>
    <row r="65" spans="26:34">
      <c r="Z65" s="4"/>
      <c r="AE65" s="4"/>
      <c r="AF65" s="4"/>
      <c r="AG65" s="4"/>
      <c r="AH65" s="4"/>
    </row>
    <row r="66" spans="26:34">
      <c r="Z66" s="4"/>
      <c r="AE66" s="4"/>
      <c r="AF66" s="4"/>
      <c r="AG66" s="4"/>
      <c r="AH66" s="4"/>
    </row>
    <row r="67" spans="26:34">
      <c r="Z67" s="4"/>
      <c r="AE67" s="4"/>
      <c r="AF67" s="4"/>
      <c r="AG67" s="4"/>
      <c r="AH67" s="4"/>
    </row>
    <row r="68" spans="26:34">
      <c r="Z68" s="4"/>
      <c r="AE68" s="4"/>
      <c r="AF68" s="4"/>
      <c r="AG68" s="4"/>
      <c r="AH68" s="4"/>
    </row>
    <row r="69" spans="26:34">
      <c r="Z69" s="4"/>
      <c r="AA69" s="4"/>
      <c r="AB69" s="4"/>
      <c r="AC69" s="4"/>
      <c r="AD69" s="4"/>
      <c r="AE69" s="4"/>
      <c r="AF69" s="4"/>
      <c r="AG69" s="4"/>
      <c r="AH69" s="4"/>
    </row>
  </sheetData>
  <mergeCells count="1">
    <mergeCell ref="A1:B1"/>
  </mergeCells>
  <conditionalFormatting sqref="E28:V45">
    <cfRule type="cellIs" dxfId="6" priority="2" operator="equal">
      <formula>1</formula>
    </cfRule>
  </conditionalFormatting>
  <conditionalFormatting sqref="E6:V23">
    <cfRule type="cellIs" dxfId="5" priority="1" operator="equal">
      <formula>10000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A28B4-EADC-4208-9C15-A32FBDE3AA0C}">
  <dimension ref="A1:AH69"/>
  <sheetViews>
    <sheetView tabSelected="1" topLeftCell="B1" workbookViewId="0">
      <selection activeCell="Y26" sqref="Y26"/>
    </sheetView>
  </sheetViews>
  <sheetFormatPr defaultRowHeight="14.4"/>
  <cols>
    <col min="1" max="1" width="6.89453125" customWidth="1"/>
    <col min="2" max="2" width="10.7890625" bestFit="1" customWidth="1"/>
    <col min="3" max="4" width="6.68359375" customWidth="1"/>
    <col min="5" max="22" width="4.9453125" customWidth="1"/>
  </cols>
  <sheetData>
    <row r="1" spans="1:34" ht="30.6">
      <c r="A1" s="52" t="s">
        <v>59</v>
      </c>
      <c r="B1" s="52"/>
      <c r="C1" s="2" t="s">
        <v>60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</row>
    <row r="3" spans="1:34" ht="52.8">
      <c r="A3" s="4"/>
      <c r="B3" s="31"/>
      <c r="C3" s="31"/>
      <c r="D3" s="31"/>
      <c r="E3" s="36" t="s">
        <v>17</v>
      </c>
      <c r="F3" s="37" t="s">
        <v>1</v>
      </c>
      <c r="G3" s="37" t="s">
        <v>14</v>
      </c>
      <c r="H3" s="37" t="s">
        <v>2</v>
      </c>
      <c r="I3" s="37" t="s">
        <v>3</v>
      </c>
      <c r="J3" s="37" t="s">
        <v>4</v>
      </c>
      <c r="K3" s="37" t="s">
        <v>16</v>
      </c>
      <c r="L3" s="37" t="s">
        <v>13</v>
      </c>
      <c r="M3" s="37" t="s">
        <v>5</v>
      </c>
      <c r="N3" s="37" t="s">
        <v>6</v>
      </c>
      <c r="O3" s="37" t="s">
        <v>15</v>
      </c>
      <c r="P3" s="37" t="s">
        <v>7</v>
      </c>
      <c r="Q3" s="37" t="s">
        <v>0</v>
      </c>
      <c r="R3" s="37" t="s">
        <v>8</v>
      </c>
      <c r="S3" s="37" t="s">
        <v>9</v>
      </c>
      <c r="T3" s="37" t="s">
        <v>10</v>
      </c>
      <c r="U3" s="37" t="s">
        <v>11</v>
      </c>
      <c r="V3" s="36" t="s">
        <v>12</v>
      </c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</row>
    <row r="4" spans="1:34">
      <c r="A4" s="4"/>
      <c r="B4" s="4"/>
      <c r="C4" s="16" t="s">
        <v>53</v>
      </c>
      <c r="D4" s="38"/>
      <c r="E4" s="39">
        <v>41.02</v>
      </c>
      <c r="F4" s="39">
        <v>41.11</v>
      </c>
      <c r="G4" s="39">
        <v>44.17</v>
      </c>
      <c r="H4" s="39">
        <v>42.9</v>
      </c>
      <c r="I4" s="39">
        <v>38.97</v>
      </c>
      <c r="J4" s="39">
        <v>40.57</v>
      </c>
      <c r="K4" s="39">
        <v>42.72</v>
      </c>
      <c r="L4" s="39">
        <v>40.74</v>
      </c>
      <c r="M4" s="39">
        <v>40.08</v>
      </c>
      <c r="N4" s="39">
        <v>43.13</v>
      </c>
      <c r="O4" s="39">
        <v>43.62</v>
      </c>
      <c r="P4" s="39">
        <v>42.86</v>
      </c>
      <c r="Q4" s="39">
        <v>39.72</v>
      </c>
      <c r="R4" s="39">
        <v>41.98</v>
      </c>
      <c r="S4" s="39">
        <v>40.1</v>
      </c>
      <c r="T4" s="39">
        <v>39.08</v>
      </c>
      <c r="U4" s="39">
        <v>42.05</v>
      </c>
      <c r="V4" s="39">
        <v>44.26</v>
      </c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</row>
    <row r="5" spans="1:34">
      <c r="A5" s="4"/>
      <c r="B5" s="4"/>
      <c r="C5" s="38"/>
      <c r="D5" s="16" t="s">
        <v>54</v>
      </c>
      <c r="E5" s="39">
        <v>43</v>
      </c>
      <c r="F5" s="39">
        <v>45</v>
      </c>
      <c r="G5" s="39">
        <v>44.78</v>
      </c>
      <c r="H5" s="39">
        <v>45.72</v>
      </c>
      <c r="I5" s="39">
        <v>45.03</v>
      </c>
      <c r="J5" s="39">
        <v>45.43</v>
      </c>
      <c r="K5" s="39">
        <v>42.27</v>
      </c>
      <c r="L5" s="39">
        <v>44.63</v>
      </c>
      <c r="M5" s="39">
        <v>44.6</v>
      </c>
      <c r="N5" s="39">
        <v>44.22</v>
      </c>
      <c r="O5" s="39">
        <v>43.48</v>
      </c>
      <c r="P5" s="39">
        <v>45.33</v>
      </c>
      <c r="Q5" s="39">
        <v>43.58</v>
      </c>
      <c r="R5" s="39">
        <v>45.05</v>
      </c>
      <c r="S5" s="39">
        <v>45.86</v>
      </c>
      <c r="T5" s="39">
        <v>44.1</v>
      </c>
      <c r="U5" s="39">
        <v>44.21</v>
      </c>
      <c r="V5" s="39">
        <v>46.32</v>
      </c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</row>
    <row r="6" spans="1:34">
      <c r="A6" s="4">
        <v>1</v>
      </c>
      <c r="B6" s="40" t="s">
        <v>17</v>
      </c>
      <c r="C6" s="9">
        <v>41.02</v>
      </c>
      <c r="D6" s="9">
        <v>43</v>
      </c>
      <c r="E6" s="49">
        <v>10000</v>
      </c>
      <c r="F6" s="49">
        <v>10000</v>
      </c>
      <c r="G6" s="49">
        <v>10000</v>
      </c>
      <c r="H6" s="49">
        <v>10000</v>
      </c>
      <c r="I6" s="49">
        <v>10000</v>
      </c>
      <c r="J6" s="49">
        <v>10000</v>
      </c>
      <c r="K6" s="49">
        <v>204</v>
      </c>
      <c r="L6" s="49">
        <v>10000</v>
      </c>
      <c r="M6" s="49">
        <v>10000</v>
      </c>
      <c r="N6" s="49">
        <v>10000</v>
      </c>
      <c r="O6" s="49">
        <v>10000</v>
      </c>
      <c r="P6" s="49">
        <v>10000</v>
      </c>
      <c r="Q6" s="49">
        <v>147</v>
      </c>
      <c r="R6" s="49">
        <v>10000</v>
      </c>
      <c r="S6" s="49">
        <v>10000</v>
      </c>
      <c r="T6" s="49">
        <v>10000</v>
      </c>
      <c r="U6" s="51">
        <v>335</v>
      </c>
      <c r="V6" s="49">
        <v>10000</v>
      </c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>
      <c r="A7" s="4">
        <v>2</v>
      </c>
      <c r="B7" s="41" t="s">
        <v>1</v>
      </c>
      <c r="C7" s="9">
        <v>41.11</v>
      </c>
      <c r="D7" s="9">
        <v>45</v>
      </c>
      <c r="E7" s="49">
        <v>10000</v>
      </c>
      <c r="F7" s="49">
        <v>10000</v>
      </c>
      <c r="G7" s="49">
        <v>10000</v>
      </c>
      <c r="H7" s="49">
        <v>10000</v>
      </c>
      <c r="I7" s="49">
        <v>10000</v>
      </c>
      <c r="J7" s="49">
        <v>76</v>
      </c>
      <c r="K7" s="49">
        <v>10000</v>
      </c>
      <c r="L7" s="49">
        <v>45</v>
      </c>
      <c r="M7" s="49">
        <v>138</v>
      </c>
      <c r="N7" s="49">
        <v>10000</v>
      </c>
      <c r="O7" s="49">
        <v>10000</v>
      </c>
      <c r="P7" s="49">
        <v>10000</v>
      </c>
      <c r="Q7" s="49">
        <v>10000</v>
      </c>
      <c r="R7" s="49">
        <v>121</v>
      </c>
      <c r="S7" s="49">
        <v>10000</v>
      </c>
      <c r="T7" s="49">
        <v>10000</v>
      </c>
      <c r="U7" s="49">
        <v>137</v>
      </c>
      <c r="V7" s="49">
        <v>10000</v>
      </c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</row>
    <row r="8" spans="1:34">
      <c r="A8" s="4">
        <v>3</v>
      </c>
      <c r="B8" s="41" t="s">
        <v>14</v>
      </c>
      <c r="C8" s="9">
        <v>44.17</v>
      </c>
      <c r="D8" s="9">
        <v>44.78</v>
      </c>
      <c r="E8" s="49">
        <v>10000</v>
      </c>
      <c r="F8" s="49">
        <v>10000</v>
      </c>
      <c r="G8" s="49">
        <v>10000</v>
      </c>
      <c r="H8" s="49">
        <v>10000</v>
      </c>
      <c r="I8" s="49">
        <v>10000</v>
      </c>
      <c r="J8" s="49">
        <v>10000</v>
      </c>
      <c r="K8" s="49">
        <v>10000</v>
      </c>
      <c r="L8" s="49">
        <v>10000</v>
      </c>
      <c r="M8" s="49">
        <v>10000</v>
      </c>
      <c r="N8" s="49">
        <v>133</v>
      </c>
      <c r="O8" s="49">
        <v>10000</v>
      </c>
      <c r="P8" s="49">
        <v>127</v>
      </c>
      <c r="Q8" s="49">
        <v>10000</v>
      </c>
      <c r="R8" s="49">
        <v>10000</v>
      </c>
      <c r="S8" s="49">
        <v>10000</v>
      </c>
      <c r="T8" s="49">
        <v>10000</v>
      </c>
      <c r="U8" s="49">
        <v>10000</v>
      </c>
      <c r="V8" s="49">
        <v>207</v>
      </c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</row>
    <row r="9" spans="1:34">
      <c r="A9" s="4">
        <v>4</v>
      </c>
      <c r="B9" s="41" t="s">
        <v>2</v>
      </c>
      <c r="C9" s="9">
        <v>42.9</v>
      </c>
      <c r="D9" s="9">
        <v>45.72</v>
      </c>
      <c r="E9" s="49">
        <v>10000</v>
      </c>
      <c r="F9" s="49">
        <v>10000</v>
      </c>
      <c r="G9" s="49">
        <v>10000</v>
      </c>
      <c r="H9" s="49">
        <v>10000</v>
      </c>
      <c r="I9" s="49">
        <v>10000</v>
      </c>
      <c r="J9" s="49">
        <v>249</v>
      </c>
      <c r="K9" s="49">
        <v>10000</v>
      </c>
      <c r="L9" s="49">
        <v>10000</v>
      </c>
      <c r="M9" s="49">
        <v>10000</v>
      </c>
      <c r="N9" s="49">
        <v>10000</v>
      </c>
      <c r="O9" s="49">
        <v>10000</v>
      </c>
      <c r="P9" s="49">
        <v>62</v>
      </c>
      <c r="Q9" s="49">
        <v>10000</v>
      </c>
      <c r="R9" s="49">
        <v>10000</v>
      </c>
      <c r="S9" s="49">
        <v>10000</v>
      </c>
      <c r="T9" s="49">
        <v>10000</v>
      </c>
      <c r="U9" s="49">
        <v>10000</v>
      </c>
      <c r="V9" s="49">
        <v>135</v>
      </c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</row>
    <row r="10" spans="1:34">
      <c r="A10" s="4">
        <v>5</v>
      </c>
      <c r="B10" s="41" t="s">
        <v>3</v>
      </c>
      <c r="C10" s="9">
        <v>38.97</v>
      </c>
      <c r="D10" s="9">
        <v>45.03</v>
      </c>
      <c r="E10" s="49">
        <v>10000</v>
      </c>
      <c r="F10" s="49">
        <v>10000</v>
      </c>
      <c r="G10" s="49">
        <v>10000</v>
      </c>
      <c r="H10" s="49">
        <v>10000</v>
      </c>
      <c r="I10" s="49">
        <v>10000</v>
      </c>
      <c r="J10" s="49">
        <v>10000</v>
      </c>
      <c r="K10" s="49">
        <v>10000</v>
      </c>
      <c r="L10" s="49">
        <v>200</v>
      </c>
      <c r="M10" s="49">
        <v>10000</v>
      </c>
      <c r="N10" s="49">
        <v>10000</v>
      </c>
      <c r="O10" s="49">
        <v>10000</v>
      </c>
      <c r="P10" s="49">
        <v>10000</v>
      </c>
      <c r="Q10" s="49">
        <v>10000</v>
      </c>
      <c r="R10" s="49">
        <v>10000</v>
      </c>
      <c r="S10" s="49">
        <v>154</v>
      </c>
      <c r="T10" s="49">
        <v>175</v>
      </c>
      <c r="U10" s="49">
        <v>10000</v>
      </c>
      <c r="V10" s="49">
        <v>10000</v>
      </c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34">
      <c r="A11" s="4">
        <v>6</v>
      </c>
      <c r="B11" s="41" t="s">
        <v>4</v>
      </c>
      <c r="C11" s="9">
        <v>40.57</v>
      </c>
      <c r="D11" s="9">
        <v>45.43</v>
      </c>
      <c r="E11" s="49">
        <v>10000</v>
      </c>
      <c r="F11" s="49">
        <v>76</v>
      </c>
      <c r="G11" s="49">
        <v>10000</v>
      </c>
      <c r="H11" s="49">
        <v>249</v>
      </c>
      <c r="I11" s="49">
        <v>10000</v>
      </c>
      <c r="J11" s="49">
        <v>10000</v>
      </c>
      <c r="K11" s="49">
        <v>10000</v>
      </c>
      <c r="L11" s="49">
        <v>116</v>
      </c>
      <c r="M11" s="49">
        <v>10000</v>
      </c>
      <c r="N11" s="49">
        <v>10000</v>
      </c>
      <c r="O11" s="49">
        <v>10000</v>
      </c>
      <c r="P11" s="49">
        <v>10000</v>
      </c>
      <c r="Q11" s="49">
        <v>10000</v>
      </c>
      <c r="R11" s="49">
        <v>157</v>
      </c>
      <c r="S11" s="49">
        <v>61</v>
      </c>
      <c r="T11" s="49">
        <v>10000</v>
      </c>
      <c r="U11" s="49">
        <v>10000</v>
      </c>
      <c r="V11" s="49">
        <v>10000</v>
      </c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</row>
    <row r="12" spans="1:34">
      <c r="A12" s="4">
        <v>7</v>
      </c>
      <c r="B12" s="41" t="s">
        <v>16</v>
      </c>
      <c r="C12" s="9">
        <v>42.72</v>
      </c>
      <c r="D12" s="9">
        <v>42.27</v>
      </c>
      <c r="E12" s="49">
        <v>204</v>
      </c>
      <c r="F12" s="49">
        <v>10000</v>
      </c>
      <c r="G12" s="49">
        <v>10000</v>
      </c>
      <c r="H12" s="49">
        <v>10000</v>
      </c>
      <c r="I12" s="49">
        <v>10000</v>
      </c>
      <c r="J12" s="49">
        <v>10000</v>
      </c>
      <c r="K12" s="49">
        <v>10000</v>
      </c>
      <c r="L12" s="49">
        <v>10000</v>
      </c>
      <c r="M12" s="49">
        <v>10000</v>
      </c>
      <c r="N12" s="49">
        <v>10000</v>
      </c>
      <c r="O12" s="49">
        <v>361</v>
      </c>
      <c r="P12" s="49">
        <v>10000</v>
      </c>
      <c r="Q12" s="49">
        <v>10000</v>
      </c>
      <c r="R12" s="49">
        <v>10000</v>
      </c>
      <c r="S12" s="49">
        <v>10000</v>
      </c>
      <c r="T12" s="49">
        <v>10000</v>
      </c>
      <c r="U12" s="49">
        <v>10000</v>
      </c>
      <c r="V12" s="49">
        <v>10000</v>
      </c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</row>
    <row r="13" spans="1:34">
      <c r="A13" s="4">
        <v>8</v>
      </c>
      <c r="B13" s="41" t="s">
        <v>13</v>
      </c>
      <c r="C13" s="9">
        <v>40.74</v>
      </c>
      <c r="D13" s="9">
        <v>44.63</v>
      </c>
      <c r="E13" s="49">
        <v>10000</v>
      </c>
      <c r="F13" s="49">
        <v>45</v>
      </c>
      <c r="G13" s="49">
        <v>10000</v>
      </c>
      <c r="H13" s="49">
        <v>10000</v>
      </c>
      <c r="I13" s="49">
        <v>200</v>
      </c>
      <c r="J13" s="49">
        <v>116</v>
      </c>
      <c r="K13" s="49">
        <v>10000</v>
      </c>
      <c r="L13" s="49">
        <v>10000</v>
      </c>
      <c r="M13" s="49">
        <v>61</v>
      </c>
      <c r="N13" s="49">
        <v>10000</v>
      </c>
      <c r="O13" s="49">
        <v>10000</v>
      </c>
      <c r="P13" s="49">
        <v>10000</v>
      </c>
      <c r="Q13" s="49">
        <v>10000</v>
      </c>
      <c r="R13" s="49">
        <v>187</v>
      </c>
      <c r="S13" s="49">
        <v>10000</v>
      </c>
      <c r="T13" s="49">
        <v>10000</v>
      </c>
      <c r="U13" s="49">
        <v>10000</v>
      </c>
      <c r="V13" s="49">
        <v>10000</v>
      </c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</row>
    <row r="14" spans="1:34">
      <c r="A14" s="4">
        <v>9</v>
      </c>
      <c r="B14" s="41" t="s">
        <v>5</v>
      </c>
      <c r="C14" s="9">
        <v>40.08</v>
      </c>
      <c r="D14" s="9">
        <v>44.6</v>
      </c>
      <c r="E14" s="49">
        <v>10000</v>
      </c>
      <c r="F14" s="49">
        <v>138</v>
      </c>
      <c r="G14" s="49">
        <v>10000</v>
      </c>
      <c r="H14" s="49">
        <v>10000</v>
      </c>
      <c r="I14" s="49">
        <v>10000</v>
      </c>
      <c r="J14" s="49">
        <v>10000</v>
      </c>
      <c r="K14" s="49">
        <v>10000</v>
      </c>
      <c r="L14" s="49">
        <v>61</v>
      </c>
      <c r="M14" s="49">
        <v>10000</v>
      </c>
      <c r="N14" s="49">
        <v>10000</v>
      </c>
      <c r="O14" s="49">
        <v>10000</v>
      </c>
      <c r="P14" s="49">
        <v>10000</v>
      </c>
      <c r="Q14" s="49">
        <v>10000</v>
      </c>
      <c r="R14" s="49">
        <v>10000</v>
      </c>
      <c r="S14" s="49">
        <v>10000</v>
      </c>
      <c r="T14" s="49">
        <v>144</v>
      </c>
      <c r="U14" s="49">
        <v>10000</v>
      </c>
      <c r="V14" s="49">
        <v>10000</v>
      </c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</row>
    <row r="15" spans="1:34">
      <c r="A15" s="4">
        <v>10</v>
      </c>
      <c r="B15" s="41" t="s">
        <v>6</v>
      </c>
      <c r="C15" s="9">
        <v>43.13</v>
      </c>
      <c r="D15" s="9">
        <v>44.22</v>
      </c>
      <c r="E15" s="49">
        <v>10000</v>
      </c>
      <c r="F15" s="49">
        <v>10000</v>
      </c>
      <c r="G15" s="49">
        <v>133</v>
      </c>
      <c r="H15" s="49">
        <v>10000</v>
      </c>
      <c r="I15" s="49">
        <v>10000</v>
      </c>
      <c r="J15" s="49">
        <v>10000</v>
      </c>
      <c r="K15" s="49">
        <v>10000</v>
      </c>
      <c r="L15" s="49">
        <v>10000</v>
      </c>
      <c r="M15" s="49">
        <v>10000</v>
      </c>
      <c r="N15" s="49">
        <v>10000</v>
      </c>
      <c r="O15" s="49">
        <v>102</v>
      </c>
      <c r="P15" s="49">
        <v>193</v>
      </c>
      <c r="Q15" s="49">
        <v>10000</v>
      </c>
      <c r="R15" s="49">
        <v>10000</v>
      </c>
      <c r="S15" s="49">
        <v>10000</v>
      </c>
      <c r="T15" s="49">
        <v>10000</v>
      </c>
      <c r="U15" s="49">
        <v>99</v>
      </c>
      <c r="V15" s="49">
        <v>10000</v>
      </c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</row>
    <row r="16" spans="1:34">
      <c r="A16" s="4">
        <v>11</v>
      </c>
      <c r="B16" s="41" t="s">
        <v>15</v>
      </c>
      <c r="C16" s="9">
        <v>43.62</v>
      </c>
      <c r="D16" s="9">
        <v>43.48</v>
      </c>
      <c r="E16" s="49">
        <v>10000</v>
      </c>
      <c r="F16" s="49">
        <v>10000</v>
      </c>
      <c r="G16" s="49">
        <v>10000</v>
      </c>
      <c r="H16" s="49">
        <v>10000</v>
      </c>
      <c r="I16" s="49">
        <v>10000</v>
      </c>
      <c r="J16" s="49">
        <v>10000</v>
      </c>
      <c r="K16" s="49">
        <v>361</v>
      </c>
      <c r="L16" s="49">
        <v>10000</v>
      </c>
      <c r="M16" s="49">
        <v>10000</v>
      </c>
      <c r="N16" s="49">
        <v>102</v>
      </c>
      <c r="O16" s="49">
        <v>10000</v>
      </c>
      <c r="P16" s="49">
        <v>10000</v>
      </c>
      <c r="Q16" s="49">
        <v>10000</v>
      </c>
      <c r="R16" s="49">
        <v>10000</v>
      </c>
      <c r="S16" s="49">
        <v>10000</v>
      </c>
      <c r="T16" s="49">
        <v>10000</v>
      </c>
      <c r="U16" s="49">
        <v>10000</v>
      </c>
      <c r="V16" s="49">
        <v>10000</v>
      </c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</row>
    <row r="17" spans="1:34">
      <c r="A17" s="4">
        <v>12</v>
      </c>
      <c r="B17" s="41" t="s">
        <v>7</v>
      </c>
      <c r="C17" s="9">
        <v>42.86</v>
      </c>
      <c r="D17" s="9">
        <v>45.33</v>
      </c>
      <c r="E17" s="49">
        <v>10000</v>
      </c>
      <c r="F17" s="49">
        <v>10000</v>
      </c>
      <c r="G17" s="49">
        <v>127</v>
      </c>
      <c r="H17" s="49">
        <v>62</v>
      </c>
      <c r="I17" s="49">
        <v>10000</v>
      </c>
      <c r="J17" s="49">
        <v>10000</v>
      </c>
      <c r="K17" s="49">
        <v>10000</v>
      </c>
      <c r="L17" s="49">
        <v>10000</v>
      </c>
      <c r="M17" s="49">
        <v>10000</v>
      </c>
      <c r="N17" s="49">
        <v>193</v>
      </c>
      <c r="O17" s="49">
        <v>10000</v>
      </c>
      <c r="P17" s="49">
        <v>10000</v>
      </c>
      <c r="Q17" s="49">
        <v>10000</v>
      </c>
      <c r="R17" s="49">
        <v>72</v>
      </c>
      <c r="S17" s="49">
        <v>10000</v>
      </c>
      <c r="T17" s="49">
        <v>10000</v>
      </c>
      <c r="U17" s="49">
        <v>10000</v>
      </c>
      <c r="V17" s="49">
        <v>213</v>
      </c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</row>
    <row r="18" spans="1:34">
      <c r="A18" s="4">
        <v>13</v>
      </c>
      <c r="B18" s="41" t="s">
        <v>0</v>
      </c>
      <c r="C18" s="9">
        <v>39.72</v>
      </c>
      <c r="D18" s="9">
        <v>43.58</v>
      </c>
      <c r="E18" s="49">
        <v>147</v>
      </c>
      <c r="F18" s="49">
        <v>10000</v>
      </c>
      <c r="G18" s="49">
        <v>10000</v>
      </c>
      <c r="H18" s="49">
        <v>10000</v>
      </c>
      <c r="I18" s="49">
        <v>10000</v>
      </c>
      <c r="J18" s="49">
        <v>10000</v>
      </c>
      <c r="K18" s="49">
        <v>10000</v>
      </c>
      <c r="L18" s="49">
        <v>10000</v>
      </c>
      <c r="M18" s="49">
        <v>10000</v>
      </c>
      <c r="N18" s="49">
        <v>10000</v>
      </c>
      <c r="O18" s="49">
        <v>10000</v>
      </c>
      <c r="P18" s="49">
        <v>10000</v>
      </c>
      <c r="Q18" s="49">
        <v>10000</v>
      </c>
      <c r="R18" s="49">
        <v>10000</v>
      </c>
      <c r="S18" s="49">
        <v>10000</v>
      </c>
      <c r="T18" s="49">
        <v>115</v>
      </c>
      <c r="U18" s="49">
        <v>10000</v>
      </c>
      <c r="V18" s="49">
        <v>10000</v>
      </c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</row>
    <row r="19" spans="1:34">
      <c r="A19" s="4">
        <v>14</v>
      </c>
      <c r="B19" s="41" t="s">
        <v>8</v>
      </c>
      <c r="C19" s="9">
        <v>41.98</v>
      </c>
      <c r="D19" s="9">
        <v>45.05</v>
      </c>
      <c r="E19" s="49">
        <v>10000</v>
      </c>
      <c r="F19" s="49">
        <v>121</v>
      </c>
      <c r="G19" s="49">
        <v>10000</v>
      </c>
      <c r="H19" s="49">
        <v>10000</v>
      </c>
      <c r="I19" s="49">
        <v>10000</v>
      </c>
      <c r="J19" s="49">
        <v>157</v>
      </c>
      <c r="K19" s="49">
        <v>10000</v>
      </c>
      <c r="L19" s="49">
        <v>187</v>
      </c>
      <c r="M19" s="49">
        <v>10000</v>
      </c>
      <c r="N19" s="49">
        <v>10000</v>
      </c>
      <c r="O19" s="49">
        <v>10000</v>
      </c>
      <c r="P19" s="49">
        <v>72</v>
      </c>
      <c r="Q19" s="49">
        <v>10000</v>
      </c>
      <c r="R19" s="49">
        <v>10000</v>
      </c>
      <c r="S19" s="49">
        <v>10000</v>
      </c>
      <c r="T19" s="49">
        <v>10000</v>
      </c>
      <c r="U19" s="49">
        <v>116</v>
      </c>
      <c r="V19" s="49">
        <v>10000</v>
      </c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</row>
    <row r="20" spans="1:34">
      <c r="A20" s="4">
        <v>15</v>
      </c>
      <c r="B20" s="41" t="s">
        <v>9</v>
      </c>
      <c r="C20" s="9">
        <v>40.1</v>
      </c>
      <c r="D20" s="9">
        <v>45.86</v>
      </c>
      <c r="E20" s="49">
        <v>10000</v>
      </c>
      <c r="F20" s="49">
        <v>10000</v>
      </c>
      <c r="G20" s="49">
        <v>10000</v>
      </c>
      <c r="H20" s="49">
        <v>10000</v>
      </c>
      <c r="I20" s="49">
        <v>154</v>
      </c>
      <c r="J20" s="49">
        <v>61</v>
      </c>
      <c r="K20" s="49">
        <v>10000</v>
      </c>
      <c r="L20" s="49">
        <v>10000</v>
      </c>
      <c r="M20" s="49">
        <v>10000</v>
      </c>
      <c r="N20" s="49">
        <v>10000</v>
      </c>
      <c r="O20" s="49">
        <v>10000</v>
      </c>
      <c r="P20" s="49">
        <v>10000</v>
      </c>
      <c r="Q20" s="49">
        <v>10000</v>
      </c>
      <c r="R20" s="49">
        <v>10000</v>
      </c>
      <c r="S20" s="49">
        <v>10000</v>
      </c>
      <c r="T20" s="49">
        <v>10000</v>
      </c>
      <c r="U20" s="49">
        <v>10000</v>
      </c>
      <c r="V20" s="49">
        <v>441</v>
      </c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</row>
    <row r="21" spans="1:34">
      <c r="A21" s="4">
        <v>16</v>
      </c>
      <c r="B21" s="41" t="s">
        <v>10</v>
      </c>
      <c r="C21" s="9">
        <v>39.08</v>
      </c>
      <c r="D21" s="9">
        <v>44.1</v>
      </c>
      <c r="E21" s="49">
        <v>10000</v>
      </c>
      <c r="F21" s="49">
        <v>10000</v>
      </c>
      <c r="G21" s="49">
        <v>10000</v>
      </c>
      <c r="H21" s="49">
        <v>10000</v>
      </c>
      <c r="I21" s="49">
        <v>175</v>
      </c>
      <c r="J21" s="49">
        <v>10000</v>
      </c>
      <c r="K21" s="49">
        <v>10000</v>
      </c>
      <c r="L21" s="49">
        <v>10000</v>
      </c>
      <c r="M21" s="49">
        <v>144</v>
      </c>
      <c r="N21" s="49">
        <v>10000</v>
      </c>
      <c r="O21" s="49">
        <v>10000</v>
      </c>
      <c r="P21" s="49">
        <v>10000</v>
      </c>
      <c r="Q21" s="49">
        <v>115</v>
      </c>
      <c r="R21" s="49">
        <v>10000</v>
      </c>
      <c r="S21" s="49">
        <v>10000</v>
      </c>
      <c r="T21" s="49">
        <v>10000</v>
      </c>
      <c r="U21" s="49">
        <v>10000</v>
      </c>
      <c r="V21" s="49">
        <v>10000</v>
      </c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</row>
    <row r="22" spans="1:34">
      <c r="A22" s="4">
        <v>17</v>
      </c>
      <c r="B22" s="41" t="s">
        <v>11</v>
      </c>
      <c r="C22" s="9">
        <v>42.05</v>
      </c>
      <c r="D22" s="9">
        <v>44.21</v>
      </c>
      <c r="E22" s="51">
        <v>335</v>
      </c>
      <c r="F22" s="49">
        <v>137</v>
      </c>
      <c r="G22" s="49">
        <v>10000</v>
      </c>
      <c r="H22" s="49">
        <v>10000</v>
      </c>
      <c r="I22" s="49">
        <v>10000</v>
      </c>
      <c r="J22" s="49">
        <v>10000</v>
      </c>
      <c r="K22" s="49">
        <v>10000</v>
      </c>
      <c r="L22" s="49">
        <v>10000</v>
      </c>
      <c r="M22" s="49">
        <v>10000</v>
      </c>
      <c r="N22" s="49">
        <v>99</v>
      </c>
      <c r="O22" s="49">
        <v>10000</v>
      </c>
      <c r="P22" s="49">
        <v>10000</v>
      </c>
      <c r="Q22" s="49">
        <v>10000</v>
      </c>
      <c r="R22" s="49">
        <v>116</v>
      </c>
      <c r="S22" s="49">
        <v>10000</v>
      </c>
      <c r="T22" s="49">
        <v>10000</v>
      </c>
      <c r="U22" s="49">
        <v>10000</v>
      </c>
      <c r="V22" s="49">
        <v>10000</v>
      </c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</row>
    <row r="23" spans="1:34">
      <c r="A23" s="4">
        <v>18</v>
      </c>
      <c r="B23" s="40" t="s">
        <v>12</v>
      </c>
      <c r="C23" s="9">
        <v>44.26</v>
      </c>
      <c r="D23" s="9">
        <v>46.32</v>
      </c>
      <c r="E23" s="49">
        <v>10000</v>
      </c>
      <c r="F23" s="49">
        <v>10000</v>
      </c>
      <c r="G23" s="49">
        <v>207</v>
      </c>
      <c r="H23" s="49">
        <v>135</v>
      </c>
      <c r="I23" s="49">
        <v>10000</v>
      </c>
      <c r="J23" s="49">
        <v>10000</v>
      </c>
      <c r="K23" s="49">
        <v>10000</v>
      </c>
      <c r="L23" s="49">
        <v>10000</v>
      </c>
      <c r="M23" s="49">
        <v>10000</v>
      </c>
      <c r="N23" s="49">
        <v>10000</v>
      </c>
      <c r="O23" s="49">
        <v>10000</v>
      </c>
      <c r="P23" s="49">
        <v>213</v>
      </c>
      <c r="Q23" s="49">
        <v>10000</v>
      </c>
      <c r="R23" s="49">
        <v>10000</v>
      </c>
      <c r="S23" s="49">
        <v>441</v>
      </c>
      <c r="T23" s="49">
        <v>10000</v>
      </c>
      <c r="U23" s="49">
        <v>10000</v>
      </c>
      <c r="V23" s="49">
        <v>10000</v>
      </c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</row>
    <row r="24" spans="1:3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10">
        <f>SUMPRODUCT(F6:V22,F28:V44)</f>
        <v>720</v>
      </c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</row>
    <row r="25" spans="1:34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>
        <v>88.875461341744625</v>
      </c>
      <c r="AH25" s="4"/>
    </row>
    <row r="26" spans="1:34">
      <c r="A26" s="4"/>
      <c r="B26" s="4"/>
      <c r="C26" s="27"/>
      <c r="D26" s="27"/>
      <c r="E26" s="4">
        <v>1</v>
      </c>
      <c r="F26" s="4">
        <v>2</v>
      </c>
      <c r="G26" s="4">
        <v>3</v>
      </c>
      <c r="H26" s="4">
        <v>4</v>
      </c>
      <c r="I26" s="4">
        <v>5</v>
      </c>
      <c r="J26" s="4">
        <v>6</v>
      </c>
      <c r="K26" s="4">
        <v>7</v>
      </c>
      <c r="L26" s="4">
        <v>8</v>
      </c>
      <c r="M26" s="4">
        <v>9</v>
      </c>
      <c r="N26" s="4">
        <v>10</v>
      </c>
      <c r="O26" s="4">
        <v>11</v>
      </c>
      <c r="P26" s="4">
        <v>12</v>
      </c>
      <c r="Q26" s="4">
        <v>13</v>
      </c>
      <c r="R26" s="4">
        <v>14</v>
      </c>
      <c r="S26" s="4">
        <v>15</v>
      </c>
      <c r="T26" s="4">
        <v>16</v>
      </c>
      <c r="U26" s="4">
        <v>17</v>
      </c>
      <c r="V26" s="4">
        <v>18</v>
      </c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</row>
    <row r="27" spans="1:34">
      <c r="A27" s="4"/>
      <c r="B27" s="4"/>
      <c r="C27" s="27"/>
      <c r="D27" s="27"/>
      <c r="E27" s="35" t="str">
        <f t="shared" ref="E27:V27" si="0">E3</f>
        <v>Сухум</v>
      </c>
      <c r="F27" s="35" t="str">
        <f t="shared" si="0"/>
        <v>Армавир</v>
      </c>
      <c r="G27" s="35" t="str">
        <f t="shared" si="0"/>
        <v>Буденновск</v>
      </c>
      <c r="H27" s="35" t="str">
        <f t="shared" si="0"/>
        <v>Ипатово</v>
      </c>
      <c r="I27" s="35" t="str">
        <f t="shared" si="0"/>
        <v>Краснодар</v>
      </c>
      <c r="J27" s="35" t="str">
        <f t="shared" si="0"/>
        <v>Кропоткин</v>
      </c>
      <c r="K27" s="35" t="str">
        <f t="shared" si="0"/>
        <v>Кутаиси</v>
      </c>
      <c r="L27" s="35" t="str">
        <f t="shared" si="0"/>
        <v>Лабинск</v>
      </c>
      <c r="M27" s="35" t="str">
        <f t="shared" si="0"/>
        <v>Майкоп</v>
      </c>
      <c r="N27" s="35" t="str">
        <f t="shared" si="0"/>
        <v>Мин. Воды</v>
      </c>
      <c r="O27" s="35" t="str">
        <f t="shared" si="0"/>
        <v>Нальчик</v>
      </c>
      <c r="P27" s="35" t="str">
        <f t="shared" si="0"/>
        <v>Светлоград</v>
      </c>
      <c r="Q27" s="35" t="str">
        <f t="shared" si="0"/>
        <v xml:space="preserve">Сочи </v>
      </c>
      <c r="R27" s="35" t="str">
        <f t="shared" si="0"/>
        <v>Ставрополь</v>
      </c>
      <c r="S27" s="35" t="str">
        <f t="shared" si="0"/>
        <v>Тихорецк</v>
      </c>
      <c r="T27" s="35" t="str">
        <f t="shared" si="0"/>
        <v>Туапсе</v>
      </c>
      <c r="U27" s="35" t="str">
        <f t="shared" si="0"/>
        <v>Черкесск</v>
      </c>
      <c r="V27" s="35" t="str">
        <f t="shared" si="0"/>
        <v>Элиста</v>
      </c>
      <c r="W27" s="4"/>
      <c r="X27" s="4"/>
      <c r="Y27" s="4"/>
      <c r="Z27" s="4"/>
      <c r="AA27" s="7" t="s">
        <v>57</v>
      </c>
      <c r="AB27" s="7" t="s">
        <v>53</v>
      </c>
      <c r="AC27" s="7" t="s">
        <v>54</v>
      </c>
      <c r="AD27" s="4" t="s">
        <v>58</v>
      </c>
      <c r="AE27" s="4"/>
      <c r="AF27" s="4"/>
      <c r="AG27" s="4"/>
      <c r="AH27" s="4"/>
    </row>
    <row r="28" spans="1:34">
      <c r="A28" s="4"/>
      <c r="B28" s="12">
        <v>1</v>
      </c>
      <c r="C28" s="28"/>
      <c r="D28" s="29" t="str">
        <f t="shared" ref="D28:D45" si="1">B6</f>
        <v>Сухум</v>
      </c>
      <c r="E28" s="47"/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  <c r="M28" s="14">
        <v>0</v>
      </c>
      <c r="N28" s="14">
        <v>0</v>
      </c>
      <c r="O28" s="14">
        <v>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1</v>
      </c>
      <c r="V28" s="14">
        <v>0</v>
      </c>
      <c r="W28" s="48">
        <f>SUM(F28:V28)</f>
        <v>1</v>
      </c>
      <c r="X28" s="4"/>
      <c r="Y28" s="4"/>
      <c r="Z28" s="4"/>
      <c r="AA28" s="5" t="str">
        <f t="shared" ref="AA28:AA46" si="2">VLOOKUP($AD28,$A$6:$D$23,2)</f>
        <v>Сухум</v>
      </c>
      <c r="AB28" s="22">
        <f t="shared" ref="AB28:AB46" si="3">VLOOKUP($AD28,$A$6:$D$23,3)</f>
        <v>41.02</v>
      </c>
      <c r="AC28" s="22">
        <f t="shared" ref="AC28:AC46" si="4">VLOOKUP($AD28,$A$6:$D$23,4)</f>
        <v>43</v>
      </c>
      <c r="AD28" s="19">
        <v>1</v>
      </c>
      <c r="AE28" s="4"/>
      <c r="AF28" s="4"/>
      <c r="AG28" s="4"/>
      <c r="AH28" s="4"/>
    </row>
    <row r="29" spans="1:34">
      <c r="A29" s="4"/>
      <c r="B29" s="12">
        <v>2</v>
      </c>
      <c r="C29" s="28"/>
      <c r="D29" s="29" t="str">
        <f t="shared" si="1"/>
        <v>Армавир</v>
      </c>
      <c r="E29" s="47"/>
      <c r="F29" s="13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4">
        <v>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15">
        <f>SUM(F29:V29)</f>
        <v>0</v>
      </c>
      <c r="X29" s="4"/>
      <c r="Y29" s="4"/>
      <c r="Z29" s="4"/>
      <c r="AA29" s="5" t="str">
        <f t="shared" si="2"/>
        <v>Черкесск</v>
      </c>
      <c r="AB29" s="22">
        <f t="shared" si="3"/>
        <v>42.05</v>
      </c>
      <c r="AC29" s="22">
        <f t="shared" si="4"/>
        <v>44.21</v>
      </c>
      <c r="AD29" s="19">
        <f>SUMPRODUCT(E28:V28,$E$26:$V$26)</f>
        <v>17</v>
      </c>
      <c r="AE29" s="4"/>
      <c r="AF29" s="4"/>
      <c r="AG29" s="4"/>
      <c r="AH29" s="4"/>
    </row>
    <row r="30" spans="1:34">
      <c r="A30" s="4"/>
      <c r="B30" s="12">
        <v>3</v>
      </c>
      <c r="C30" s="28"/>
      <c r="D30" s="29" t="str">
        <f t="shared" si="1"/>
        <v>Буденновск</v>
      </c>
      <c r="E30" s="47"/>
      <c r="F30" s="14">
        <v>0</v>
      </c>
      <c r="G30" s="13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14">
        <v>0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15">
        <f t="shared" ref="W30:W44" si="5">SUM(F30:V30)</f>
        <v>0</v>
      </c>
      <c r="X30" s="4"/>
      <c r="Y30" s="4"/>
      <c r="Z30" s="4"/>
      <c r="AA30" s="5" t="str">
        <f t="shared" ca="1" si="2"/>
        <v>Ставрополь</v>
      </c>
      <c r="AB30" s="22">
        <f t="shared" ca="1" si="3"/>
        <v>41.98</v>
      </c>
      <c r="AC30" s="22">
        <f t="shared" ca="1" si="4"/>
        <v>45.05</v>
      </c>
      <c r="AD30" s="19">
        <f ca="1">IF(AD29&lt;=1,0,SUMPRODUCT(OFFSET($E$28:$V$28,AD29-1,0),$E$26:$V$26))</f>
        <v>14</v>
      </c>
      <c r="AE30" s="4"/>
      <c r="AF30" s="4"/>
      <c r="AG30" s="4"/>
      <c r="AH30" s="4"/>
    </row>
    <row r="31" spans="1:34">
      <c r="A31" s="4"/>
      <c r="B31" s="12">
        <v>4</v>
      </c>
      <c r="C31" s="28"/>
      <c r="D31" s="29" t="str">
        <f t="shared" si="1"/>
        <v>Ипатово</v>
      </c>
      <c r="E31" s="47"/>
      <c r="F31" s="14">
        <v>0</v>
      </c>
      <c r="G31" s="14">
        <v>0</v>
      </c>
      <c r="H31" s="13">
        <v>0</v>
      </c>
      <c r="I31" s="14">
        <v>0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1</v>
      </c>
      <c r="W31" s="15">
        <f t="shared" si="5"/>
        <v>1</v>
      </c>
      <c r="X31" s="4"/>
      <c r="Y31" s="4"/>
      <c r="Z31" s="4"/>
      <c r="AA31" s="5" t="str">
        <f t="shared" ca="1" si="2"/>
        <v>Светлоград</v>
      </c>
      <c r="AB31" s="22">
        <f t="shared" ca="1" si="3"/>
        <v>42.86</v>
      </c>
      <c r="AC31" s="22">
        <f t="shared" ca="1" si="4"/>
        <v>45.33</v>
      </c>
      <c r="AD31" s="19">
        <f t="shared" ref="AD31:AD46" ca="1" si="6">IF(AD30&lt;=1,0,SUMPRODUCT(OFFSET($E$28:$V$28,AD30-1,0),$E$26:$V$26))</f>
        <v>12</v>
      </c>
      <c r="AE31" s="4"/>
      <c r="AF31" s="4"/>
      <c r="AG31" s="4"/>
      <c r="AH31" s="4"/>
    </row>
    <row r="32" spans="1:34">
      <c r="A32" s="4"/>
      <c r="B32" s="12">
        <v>5</v>
      </c>
      <c r="C32" s="28"/>
      <c r="D32" s="29" t="str">
        <f t="shared" si="1"/>
        <v>Краснодар</v>
      </c>
      <c r="E32" s="47"/>
      <c r="F32" s="14">
        <v>0</v>
      </c>
      <c r="G32" s="14">
        <v>0</v>
      </c>
      <c r="H32" s="14">
        <v>0</v>
      </c>
      <c r="I32" s="13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15">
        <f t="shared" si="5"/>
        <v>0</v>
      </c>
      <c r="X32" s="4"/>
      <c r="Y32" s="4"/>
      <c r="Z32" s="4"/>
      <c r="AA32" s="5" t="str">
        <f t="shared" ca="1" si="2"/>
        <v>Ипатово</v>
      </c>
      <c r="AB32" s="22">
        <f t="shared" ca="1" si="3"/>
        <v>42.9</v>
      </c>
      <c r="AC32" s="22">
        <f t="shared" ca="1" si="4"/>
        <v>45.72</v>
      </c>
      <c r="AD32" s="19">
        <f t="shared" ca="1" si="6"/>
        <v>4</v>
      </c>
      <c r="AE32" s="4"/>
      <c r="AF32" s="4"/>
      <c r="AG32" s="4"/>
      <c r="AH32" s="4"/>
    </row>
    <row r="33" spans="1:34">
      <c r="A33" s="4"/>
      <c r="B33" s="12">
        <v>6</v>
      </c>
      <c r="C33" s="28"/>
      <c r="D33" s="29" t="str">
        <f t="shared" si="1"/>
        <v>Кропоткин</v>
      </c>
      <c r="E33" s="47"/>
      <c r="F33" s="14">
        <v>0</v>
      </c>
      <c r="G33" s="14">
        <v>0</v>
      </c>
      <c r="H33" s="14">
        <v>0</v>
      </c>
      <c r="I33" s="14">
        <v>0</v>
      </c>
      <c r="J33" s="13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5">
        <f t="shared" si="5"/>
        <v>0</v>
      </c>
      <c r="X33" s="4"/>
      <c r="Y33" s="4"/>
      <c r="Z33" s="4"/>
      <c r="AA33" s="5" t="str">
        <f t="shared" ca="1" si="2"/>
        <v>Элиста</v>
      </c>
      <c r="AB33" s="22">
        <f t="shared" ca="1" si="3"/>
        <v>44.26</v>
      </c>
      <c r="AC33" s="22">
        <f t="shared" ca="1" si="4"/>
        <v>46.32</v>
      </c>
      <c r="AD33" s="19">
        <f t="shared" ca="1" si="6"/>
        <v>18</v>
      </c>
      <c r="AE33" s="4"/>
      <c r="AF33" s="4"/>
      <c r="AG33" s="4"/>
      <c r="AH33" s="4"/>
    </row>
    <row r="34" spans="1:34">
      <c r="A34" s="4"/>
      <c r="B34" s="12">
        <v>7</v>
      </c>
      <c r="C34" s="28"/>
      <c r="D34" s="29" t="str">
        <f t="shared" si="1"/>
        <v>Кутаиси</v>
      </c>
      <c r="E34" s="47"/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3">
        <v>0</v>
      </c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5">
        <f t="shared" si="5"/>
        <v>0</v>
      </c>
      <c r="X34" s="4"/>
      <c r="Y34" s="4"/>
      <c r="Z34" s="4"/>
      <c r="AA34" s="5" t="e">
        <f t="shared" ca="1" si="2"/>
        <v>#N/A</v>
      </c>
      <c r="AB34" s="22" t="e">
        <f t="shared" ca="1" si="3"/>
        <v>#N/A</v>
      </c>
      <c r="AC34" s="22" t="e">
        <f t="shared" ca="1" si="4"/>
        <v>#N/A</v>
      </c>
      <c r="AD34" s="19">
        <f t="shared" ca="1" si="6"/>
        <v>0</v>
      </c>
      <c r="AE34" s="4"/>
      <c r="AF34" s="4"/>
      <c r="AG34" s="4"/>
      <c r="AH34" s="4"/>
    </row>
    <row r="35" spans="1:34">
      <c r="A35" s="4"/>
      <c r="B35" s="12">
        <v>8</v>
      </c>
      <c r="C35" s="28"/>
      <c r="D35" s="29" t="str">
        <f t="shared" si="1"/>
        <v>Лабинск</v>
      </c>
      <c r="E35" s="47"/>
      <c r="F35" s="14">
        <v>0</v>
      </c>
      <c r="G35" s="14">
        <v>0</v>
      </c>
      <c r="H35" s="14">
        <v>0</v>
      </c>
      <c r="I35" s="14">
        <v>0</v>
      </c>
      <c r="J35" s="14">
        <v>0</v>
      </c>
      <c r="K35" s="14">
        <v>0</v>
      </c>
      <c r="L35" s="13">
        <v>0</v>
      </c>
      <c r="M35" s="14">
        <v>0</v>
      </c>
      <c r="N35" s="14">
        <v>0</v>
      </c>
      <c r="O35" s="14">
        <v>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15">
        <f t="shared" si="5"/>
        <v>0</v>
      </c>
      <c r="X35" s="4"/>
      <c r="Y35" s="4"/>
      <c r="Z35" s="4"/>
      <c r="AA35" s="5" t="e">
        <f t="shared" ca="1" si="2"/>
        <v>#N/A</v>
      </c>
      <c r="AB35" s="22" t="e">
        <f t="shared" ca="1" si="3"/>
        <v>#N/A</v>
      </c>
      <c r="AC35" s="22" t="e">
        <f t="shared" ca="1" si="4"/>
        <v>#N/A</v>
      </c>
      <c r="AD35" s="19">
        <f t="shared" ca="1" si="6"/>
        <v>0</v>
      </c>
      <c r="AE35" s="4"/>
      <c r="AF35" s="4"/>
      <c r="AG35" s="4"/>
      <c r="AH35" s="4"/>
    </row>
    <row r="36" spans="1:34">
      <c r="A36" s="4"/>
      <c r="B36" s="12">
        <v>9</v>
      </c>
      <c r="C36" s="28"/>
      <c r="D36" s="29" t="str">
        <f t="shared" si="1"/>
        <v>Майкоп</v>
      </c>
      <c r="E36" s="47"/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3">
        <v>0</v>
      </c>
      <c r="N36" s="14">
        <v>0</v>
      </c>
      <c r="O36" s="14">
        <v>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15">
        <f t="shared" si="5"/>
        <v>0</v>
      </c>
      <c r="X36" s="4"/>
      <c r="Y36" s="4"/>
      <c r="Z36" s="4"/>
      <c r="AA36" s="5" t="e">
        <f t="shared" ca="1" si="2"/>
        <v>#N/A</v>
      </c>
      <c r="AB36" s="22" t="e">
        <f t="shared" ca="1" si="3"/>
        <v>#N/A</v>
      </c>
      <c r="AC36" s="22" t="e">
        <f t="shared" ca="1" si="4"/>
        <v>#N/A</v>
      </c>
      <c r="AD36" s="19">
        <f t="shared" ca="1" si="6"/>
        <v>0</v>
      </c>
      <c r="AE36" s="4"/>
      <c r="AF36" s="4"/>
      <c r="AG36" s="4"/>
      <c r="AH36" s="4"/>
    </row>
    <row r="37" spans="1:34">
      <c r="A37" s="4"/>
      <c r="B37" s="12">
        <v>10</v>
      </c>
      <c r="C37" s="28"/>
      <c r="D37" s="29" t="str">
        <f t="shared" si="1"/>
        <v>Мин. Воды</v>
      </c>
      <c r="E37" s="47"/>
      <c r="F37" s="14">
        <v>0</v>
      </c>
      <c r="G37" s="14">
        <v>0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3">
        <v>0</v>
      </c>
      <c r="O37" s="14">
        <v>0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15">
        <f t="shared" si="5"/>
        <v>0</v>
      </c>
      <c r="X37" s="4"/>
      <c r="Y37" s="4"/>
      <c r="Z37" s="4"/>
      <c r="AA37" s="5" t="e">
        <f t="shared" ca="1" si="2"/>
        <v>#N/A</v>
      </c>
      <c r="AB37" s="22" t="e">
        <f t="shared" ca="1" si="3"/>
        <v>#N/A</v>
      </c>
      <c r="AC37" s="22" t="e">
        <f t="shared" ca="1" si="4"/>
        <v>#N/A</v>
      </c>
      <c r="AD37" s="19">
        <f t="shared" ca="1" si="6"/>
        <v>0</v>
      </c>
      <c r="AE37" s="4"/>
      <c r="AF37" s="4"/>
      <c r="AG37" s="4"/>
      <c r="AH37" s="4"/>
    </row>
    <row r="38" spans="1:34">
      <c r="A38" s="4"/>
      <c r="B38" s="12">
        <v>11</v>
      </c>
      <c r="C38" s="28"/>
      <c r="D38" s="29" t="str">
        <f t="shared" si="1"/>
        <v>Нальчик</v>
      </c>
      <c r="E38" s="47"/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4">
        <v>0</v>
      </c>
      <c r="O38" s="13">
        <v>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15">
        <f t="shared" si="5"/>
        <v>0</v>
      </c>
      <c r="X38" s="4"/>
      <c r="Y38" s="4"/>
      <c r="Z38" s="4"/>
      <c r="AA38" s="5" t="e">
        <f t="shared" ca="1" si="2"/>
        <v>#N/A</v>
      </c>
      <c r="AB38" s="22" t="e">
        <f t="shared" ca="1" si="3"/>
        <v>#N/A</v>
      </c>
      <c r="AC38" s="22" t="e">
        <f t="shared" ca="1" si="4"/>
        <v>#N/A</v>
      </c>
      <c r="AD38" s="19">
        <f t="shared" ca="1" si="6"/>
        <v>0</v>
      </c>
      <c r="AE38" s="4"/>
      <c r="AF38" s="4"/>
      <c r="AG38" s="4"/>
      <c r="AH38" s="4"/>
    </row>
    <row r="39" spans="1:34">
      <c r="A39" s="4"/>
      <c r="B39" s="12">
        <v>12</v>
      </c>
      <c r="C39" s="28"/>
      <c r="D39" s="29" t="str">
        <f t="shared" si="1"/>
        <v>Светлоград</v>
      </c>
      <c r="E39" s="47"/>
      <c r="F39" s="14">
        <v>0</v>
      </c>
      <c r="G39" s="14">
        <v>0</v>
      </c>
      <c r="H39" s="14">
        <v>1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3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5">
        <f t="shared" si="5"/>
        <v>1</v>
      </c>
      <c r="X39" s="4"/>
      <c r="Y39" s="4"/>
      <c r="Z39" s="4"/>
      <c r="AA39" s="5" t="e">
        <f t="shared" ca="1" si="2"/>
        <v>#N/A</v>
      </c>
      <c r="AB39" s="22" t="e">
        <f t="shared" ca="1" si="3"/>
        <v>#N/A</v>
      </c>
      <c r="AC39" s="22" t="e">
        <f t="shared" ca="1" si="4"/>
        <v>#N/A</v>
      </c>
      <c r="AD39" s="19">
        <f t="shared" ca="1" si="6"/>
        <v>0</v>
      </c>
      <c r="AE39" s="4"/>
      <c r="AF39" s="4"/>
      <c r="AG39" s="4"/>
      <c r="AH39" s="4"/>
    </row>
    <row r="40" spans="1:34">
      <c r="A40" s="4"/>
      <c r="B40" s="12">
        <v>13</v>
      </c>
      <c r="C40" s="28"/>
      <c r="D40" s="29" t="str">
        <f t="shared" si="1"/>
        <v xml:space="preserve">Сочи </v>
      </c>
      <c r="E40" s="47"/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14">
        <v>0</v>
      </c>
      <c r="P40" s="14">
        <v>0</v>
      </c>
      <c r="Q40" s="13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15">
        <f t="shared" si="5"/>
        <v>0</v>
      </c>
      <c r="X40" s="4"/>
      <c r="Y40" s="4"/>
      <c r="Z40" s="4"/>
      <c r="AA40" s="5" t="e">
        <f t="shared" ca="1" si="2"/>
        <v>#N/A</v>
      </c>
      <c r="AB40" s="22" t="e">
        <f t="shared" ca="1" si="3"/>
        <v>#N/A</v>
      </c>
      <c r="AC40" s="22" t="e">
        <f t="shared" ca="1" si="4"/>
        <v>#N/A</v>
      </c>
      <c r="AD40" s="19">
        <f t="shared" ca="1" si="6"/>
        <v>0</v>
      </c>
      <c r="AE40" s="4"/>
      <c r="AF40" s="4"/>
      <c r="AG40" s="4"/>
      <c r="AH40" s="4"/>
    </row>
    <row r="41" spans="1:34">
      <c r="A41" s="4"/>
      <c r="B41" s="12">
        <v>14</v>
      </c>
      <c r="C41" s="28"/>
      <c r="D41" s="29" t="str">
        <f t="shared" si="1"/>
        <v>Ставрополь</v>
      </c>
      <c r="E41" s="47"/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1</v>
      </c>
      <c r="Q41" s="14">
        <v>0</v>
      </c>
      <c r="R41" s="13">
        <v>0</v>
      </c>
      <c r="S41" s="14">
        <v>0</v>
      </c>
      <c r="T41" s="14">
        <v>0</v>
      </c>
      <c r="U41" s="14">
        <v>0</v>
      </c>
      <c r="V41" s="14">
        <v>0</v>
      </c>
      <c r="W41" s="15">
        <f t="shared" si="5"/>
        <v>1</v>
      </c>
      <c r="X41" s="4"/>
      <c r="Y41" s="4"/>
      <c r="Z41" s="4"/>
      <c r="AA41" s="5" t="e">
        <f t="shared" ca="1" si="2"/>
        <v>#N/A</v>
      </c>
      <c r="AB41" s="22" t="e">
        <f t="shared" ca="1" si="3"/>
        <v>#N/A</v>
      </c>
      <c r="AC41" s="22" t="e">
        <f t="shared" ca="1" si="4"/>
        <v>#N/A</v>
      </c>
      <c r="AD41" s="19">
        <f t="shared" ca="1" si="6"/>
        <v>0</v>
      </c>
      <c r="AE41" s="4"/>
      <c r="AF41" s="4"/>
      <c r="AG41" s="4"/>
      <c r="AH41" s="4"/>
    </row>
    <row r="42" spans="1:34">
      <c r="A42" s="4"/>
      <c r="B42" s="12">
        <v>15</v>
      </c>
      <c r="C42" s="28"/>
      <c r="D42" s="29" t="str">
        <f t="shared" si="1"/>
        <v>Тихорецк</v>
      </c>
      <c r="E42" s="47"/>
      <c r="F42" s="14">
        <v>0</v>
      </c>
      <c r="G42" s="14">
        <v>0</v>
      </c>
      <c r="H42" s="14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3">
        <v>0</v>
      </c>
      <c r="T42" s="14">
        <v>0</v>
      </c>
      <c r="U42" s="14">
        <v>0</v>
      </c>
      <c r="V42" s="14">
        <v>0</v>
      </c>
      <c r="W42" s="15">
        <f t="shared" si="5"/>
        <v>0</v>
      </c>
      <c r="X42" s="4"/>
      <c r="Y42" s="4"/>
      <c r="Z42" s="4"/>
      <c r="AA42" s="5" t="e">
        <f t="shared" ca="1" si="2"/>
        <v>#N/A</v>
      </c>
      <c r="AB42" s="22" t="e">
        <f t="shared" ca="1" si="3"/>
        <v>#N/A</v>
      </c>
      <c r="AC42" s="22" t="e">
        <f t="shared" ca="1" si="4"/>
        <v>#N/A</v>
      </c>
      <c r="AD42" s="19">
        <f t="shared" ca="1" si="6"/>
        <v>0</v>
      </c>
      <c r="AE42" s="4"/>
      <c r="AF42" s="4"/>
      <c r="AG42" s="4"/>
      <c r="AH42" s="4"/>
    </row>
    <row r="43" spans="1:34">
      <c r="A43" s="4"/>
      <c r="B43" s="12">
        <v>16</v>
      </c>
      <c r="C43" s="28"/>
      <c r="D43" s="29" t="str">
        <f t="shared" si="1"/>
        <v>Туапсе</v>
      </c>
      <c r="E43" s="47"/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3">
        <v>0</v>
      </c>
      <c r="U43" s="14">
        <v>0</v>
      </c>
      <c r="V43" s="14">
        <v>0</v>
      </c>
      <c r="W43" s="15">
        <f t="shared" si="5"/>
        <v>0</v>
      </c>
      <c r="X43" s="4"/>
      <c r="Y43" s="4"/>
      <c r="Z43" s="4"/>
      <c r="AA43" s="5" t="e">
        <f t="shared" ca="1" si="2"/>
        <v>#N/A</v>
      </c>
      <c r="AB43" s="22" t="e">
        <f t="shared" ca="1" si="3"/>
        <v>#N/A</v>
      </c>
      <c r="AC43" s="22" t="e">
        <f t="shared" ca="1" si="4"/>
        <v>#N/A</v>
      </c>
      <c r="AD43" s="19">
        <f t="shared" ca="1" si="6"/>
        <v>0</v>
      </c>
      <c r="AE43" s="4"/>
      <c r="AF43" s="4"/>
      <c r="AG43" s="4"/>
      <c r="AH43" s="4"/>
    </row>
    <row r="44" spans="1:34">
      <c r="A44" s="4"/>
      <c r="B44" s="12">
        <v>17</v>
      </c>
      <c r="C44" s="28"/>
      <c r="D44" s="29" t="str">
        <f t="shared" si="1"/>
        <v>Черкесск</v>
      </c>
      <c r="E44" s="47"/>
      <c r="F44" s="14">
        <v>0</v>
      </c>
      <c r="G44" s="14">
        <v>0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1</v>
      </c>
      <c r="S44" s="14">
        <v>0</v>
      </c>
      <c r="T44" s="14">
        <v>0</v>
      </c>
      <c r="U44" s="13">
        <v>0</v>
      </c>
      <c r="V44" s="14">
        <v>0</v>
      </c>
      <c r="W44" s="15">
        <f t="shared" si="5"/>
        <v>1</v>
      </c>
      <c r="X44" s="4"/>
      <c r="Y44" s="4"/>
      <c r="Z44" s="4"/>
      <c r="AA44" s="5" t="e">
        <f t="shared" ca="1" si="2"/>
        <v>#N/A</v>
      </c>
      <c r="AB44" s="22" t="e">
        <f t="shared" ca="1" si="3"/>
        <v>#N/A</v>
      </c>
      <c r="AC44" s="22" t="e">
        <f t="shared" ca="1" si="4"/>
        <v>#N/A</v>
      </c>
      <c r="AD44" s="19">
        <f t="shared" ca="1" si="6"/>
        <v>0</v>
      </c>
      <c r="AE44" s="4"/>
      <c r="AF44" s="4"/>
      <c r="AG44" s="4"/>
      <c r="AH44" s="4"/>
    </row>
    <row r="45" spans="1:34">
      <c r="A45" s="4"/>
      <c r="B45" s="12">
        <v>18</v>
      </c>
      <c r="C45" s="28"/>
      <c r="D45" s="29" t="str">
        <f t="shared" si="1"/>
        <v>Элиста</v>
      </c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"/>
      <c r="X45" s="4"/>
      <c r="Y45" s="4"/>
      <c r="Z45" s="4"/>
      <c r="AA45" s="5" t="e">
        <f t="shared" ca="1" si="2"/>
        <v>#N/A</v>
      </c>
      <c r="AB45" s="22" t="e">
        <f t="shared" ca="1" si="3"/>
        <v>#N/A</v>
      </c>
      <c r="AC45" s="22" t="e">
        <f t="shared" ca="1" si="4"/>
        <v>#N/A</v>
      </c>
      <c r="AD45" s="19">
        <f t="shared" ca="1" si="6"/>
        <v>0</v>
      </c>
      <c r="AE45" s="4"/>
      <c r="AF45" s="4"/>
      <c r="AG45" s="4"/>
      <c r="AH45" s="4"/>
    </row>
    <row r="46" spans="1:34">
      <c r="A46" s="4"/>
      <c r="B46" s="4"/>
      <c r="C46" s="27"/>
      <c r="D46" s="27"/>
      <c r="E46" s="27"/>
      <c r="F46" s="15">
        <f t="shared" ref="F46:U46" si="7">SUM(F28:F45)</f>
        <v>0</v>
      </c>
      <c r="G46" s="15">
        <f t="shared" si="7"/>
        <v>0</v>
      </c>
      <c r="H46" s="15">
        <f t="shared" si="7"/>
        <v>1</v>
      </c>
      <c r="I46" s="15">
        <f t="shared" si="7"/>
        <v>0</v>
      </c>
      <c r="J46" s="15">
        <f t="shared" si="7"/>
        <v>0</v>
      </c>
      <c r="K46" s="15">
        <f t="shared" si="7"/>
        <v>0</v>
      </c>
      <c r="L46" s="15">
        <f t="shared" si="7"/>
        <v>0</v>
      </c>
      <c r="M46" s="15">
        <f t="shared" si="7"/>
        <v>0</v>
      </c>
      <c r="N46" s="15">
        <f t="shared" si="7"/>
        <v>0</v>
      </c>
      <c r="O46" s="15">
        <f t="shared" si="7"/>
        <v>0</v>
      </c>
      <c r="P46" s="15">
        <f t="shared" si="7"/>
        <v>1</v>
      </c>
      <c r="Q46" s="15">
        <f t="shared" si="7"/>
        <v>0</v>
      </c>
      <c r="R46" s="15">
        <f t="shared" si="7"/>
        <v>1</v>
      </c>
      <c r="S46" s="15">
        <f t="shared" si="7"/>
        <v>0</v>
      </c>
      <c r="T46" s="15">
        <f t="shared" si="7"/>
        <v>0</v>
      </c>
      <c r="U46" s="15">
        <f t="shared" si="7"/>
        <v>1</v>
      </c>
      <c r="V46" s="48">
        <f>SUM(V28:V44)</f>
        <v>1</v>
      </c>
      <c r="W46" s="4"/>
      <c r="X46" s="4"/>
      <c r="Y46" s="4"/>
      <c r="Z46" s="4"/>
      <c r="AA46" s="5" t="e">
        <f t="shared" ca="1" si="2"/>
        <v>#N/A</v>
      </c>
      <c r="AB46" s="22" t="e">
        <f t="shared" ca="1" si="3"/>
        <v>#N/A</v>
      </c>
      <c r="AC46" s="22" t="e">
        <f t="shared" ca="1" si="4"/>
        <v>#N/A</v>
      </c>
      <c r="AD46" s="19">
        <f t="shared" ca="1" si="6"/>
        <v>0</v>
      </c>
      <c r="AE46" s="4"/>
      <c r="AF46" s="4"/>
      <c r="AG46" s="4"/>
      <c r="AH46" s="4"/>
    </row>
    <row r="47" spans="1:34">
      <c r="A47" s="4"/>
      <c r="B47" s="4"/>
      <c r="C47" s="4"/>
      <c r="D47" s="4"/>
      <c r="E47" s="4"/>
      <c r="F47" s="15">
        <f t="array" ref="F47:U47">TRANSPOSE(W29:W44)</f>
        <v>0</v>
      </c>
      <c r="G47" s="15">
        <v>0</v>
      </c>
      <c r="H47" s="15">
        <v>1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1</v>
      </c>
      <c r="Q47" s="15">
        <v>0</v>
      </c>
      <c r="R47" s="15">
        <v>1</v>
      </c>
      <c r="S47" s="15">
        <v>0</v>
      </c>
      <c r="T47" s="15">
        <v>0</v>
      </c>
      <c r="U47" s="15">
        <v>1</v>
      </c>
      <c r="V47" s="15"/>
      <c r="W47" s="4"/>
      <c r="X47" s="4"/>
      <c r="Y47" s="4"/>
      <c r="Z47" s="4"/>
      <c r="AE47" s="4"/>
      <c r="AF47" s="4"/>
      <c r="AG47" s="4"/>
      <c r="AH47" s="4"/>
    </row>
    <row r="48" spans="1:34">
      <c r="Z48" s="4"/>
      <c r="AE48" s="4"/>
      <c r="AF48" s="4"/>
      <c r="AG48" s="4"/>
      <c r="AH48" s="4"/>
    </row>
    <row r="49" spans="26:34">
      <c r="Z49" s="4"/>
      <c r="AE49" s="4"/>
      <c r="AF49" s="4"/>
      <c r="AG49" s="4"/>
      <c r="AH49" s="4"/>
    </row>
    <row r="50" spans="26:34">
      <c r="Z50" s="4"/>
      <c r="AE50" s="4"/>
      <c r="AF50" s="4"/>
      <c r="AG50" s="4"/>
      <c r="AH50" s="4"/>
    </row>
    <row r="51" spans="26:34">
      <c r="Z51" s="4"/>
      <c r="AE51" s="4"/>
      <c r="AF51" s="4"/>
      <c r="AG51" s="4"/>
      <c r="AH51" s="4"/>
    </row>
    <row r="52" spans="26:34">
      <c r="Z52" s="4"/>
      <c r="AE52" s="4"/>
      <c r="AF52" s="4"/>
      <c r="AG52" s="4"/>
      <c r="AH52" s="4"/>
    </row>
    <row r="53" spans="26:34">
      <c r="Z53" s="4"/>
      <c r="AE53" s="4"/>
      <c r="AF53" s="4"/>
      <c r="AG53" s="4"/>
      <c r="AH53" s="4"/>
    </row>
    <row r="54" spans="26:34">
      <c r="Z54" s="4"/>
      <c r="AE54" s="4"/>
      <c r="AF54" s="4"/>
      <c r="AG54" s="4"/>
      <c r="AH54" s="4"/>
    </row>
    <row r="55" spans="26:34">
      <c r="Z55" s="4"/>
      <c r="AE55" s="4"/>
      <c r="AF55" s="4"/>
      <c r="AG55" s="4"/>
      <c r="AH55" s="4"/>
    </row>
    <row r="56" spans="26:34">
      <c r="Z56" s="4"/>
      <c r="AE56" s="4"/>
      <c r="AF56" s="4"/>
      <c r="AG56" s="4"/>
      <c r="AH56" s="4"/>
    </row>
    <row r="57" spans="26:34">
      <c r="Z57" s="4"/>
      <c r="AE57" s="4"/>
      <c r="AF57" s="4"/>
      <c r="AG57" s="4"/>
      <c r="AH57" s="4"/>
    </row>
    <row r="58" spans="26:34">
      <c r="Z58" s="4"/>
      <c r="AE58" s="4"/>
      <c r="AF58" s="4"/>
      <c r="AG58" s="4"/>
      <c r="AH58" s="4"/>
    </row>
    <row r="59" spans="26:34">
      <c r="Z59" s="4"/>
      <c r="AE59" s="4"/>
      <c r="AF59" s="4"/>
      <c r="AG59" s="4"/>
      <c r="AH59" s="4"/>
    </row>
    <row r="60" spans="26:34">
      <c r="Z60" s="4"/>
      <c r="AE60" s="4"/>
      <c r="AF60" s="4"/>
      <c r="AG60" s="4"/>
      <c r="AH60" s="4"/>
    </row>
    <row r="61" spans="26:34">
      <c r="Z61" s="4"/>
      <c r="AE61" s="4"/>
      <c r="AF61" s="4"/>
      <c r="AG61" s="4"/>
      <c r="AH61" s="4"/>
    </row>
    <row r="62" spans="26:34">
      <c r="Z62" s="4"/>
      <c r="AE62" s="4"/>
      <c r="AF62" s="4"/>
      <c r="AG62" s="4"/>
      <c r="AH62" s="4"/>
    </row>
    <row r="63" spans="26:34">
      <c r="Z63" s="4"/>
      <c r="AE63" s="4"/>
      <c r="AF63" s="4"/>
      <c r="AG63" s="4"/>
      <c r="AH63" s="4"/>
    </row>
    <row r="64" spans="26:34">
      <c r="Z64" s="4"/>
      <c r="AE64" s="4"/>
      <c r="AF64" s="4"/>
      <c r="AG64" s="4"/>
      <c r="AH64" s="4"/>
    </row>
    <row r="65" spans="26:34">
      <c r="Z65" s="4"/>
      <c r="AE65" s="4"/>
      <c r="AF65" s="4"/>
      <c r="AG65" s="4"/>
      <c r="AH65" s="4"/>
    </row>
    <row r="66" spans="26:34">
      <c r="Z66" s="4"/>
      <c r="AE66" s="4"/>
      <c r="AF66" s="4"/>
      <c r="AG66" s="4"/>
      <c r="AH66" s="4"/>
    </row>
    <row r="67" spans="26:34">
      <c r="Z67" s="4"/>
      <c r="AE67" s="4"/>
      <c r="AF67" s="4"/>
      <c r="AG67" s="4"/>
      <c r="AH67" s="4"/>
    </row>
    <row r="68" spans="26:34">
      <c r="Z68" s="4"/>
      <c r="AE68" s="4"/>
      <c r="AF68" s="4"/>
      <c r="AG68" s="4"/>
      <c r="AH68" s="4"/>
    </row>
    <row r="69" spans="26:34">
      <c r="Z69" s="4"/>
      <c r="AA69" s="4"/>
      <c r="AB69" s="4"/>
      <c r="AC69" s="4"/>
      <c r="AD69" s="4"/>
      <c r="AE69" s="4"/>
      <c r="AF69" s="4"/>
      <c r="AG69" s="4"/>
      <c r="AH69" s="4"/>
    </row>
  </sheetData>
  <mergeCells count="1">
    <mergeCell ref="A1:B1"/>
  </mergeCells>
  <conditionalFormatting sqref="E28:V45">
    <cfRule type="cellIs" dxfId="4" priority="2" operator="equal">
      <formula>1</formula>
    </cfRule>
  </conditionalFormatting>
  <conditionalFormatting sqref="E6:V23">
    <cfRule type="cellIs" dxfId="3" priority="1" operator="equal">
      <formula>10000</formula>
    </cfRule>
  </conditionalFormatting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D6E4-73E5-401B-BBB2-209850C98300}">
  <dimension ref="A1:AI69"/>
  <sheetViews>
    <sheetView zoomScaleNormal="100" workbookViewId="0">
      <selection activeCell="E6" sqref="E6:V23"/>
    </sheetView>
  </sheetViews>
  <sheetFormatPr defaultColWidth="8.83984375" defaultRowHeight="14.4"/>
  <cols>
    <col min="1" max="1" width="9.1015625" style="4" customWidth="1"/>
    <col min="2" max="2" width="11" style="4" bestFit="1" customWidth="1"/>
    <col min="3" max="4" width="5.734375" style="4" customWidth="1"/>
    <col min="5" max="22" width="4.3671875" style="4" customWidth="1"/>
    <col min="23" max="23" width="8.83984375" style="4"/>
    <col min="24" max="24" width="6.578125" style="4" customWidth="1"/>
    <col min="25" max="25" width="6.83984375" style="4" customWidth="1"/>
    <col min="26" max="26" width="6.3125" style="4" customWidth="1"/>
    <col min="27" max="27" width="11" style="4" bestFit="1" customWidth="1"/>
    <col min="28" max="28" width="6.47265625" style="4" bestFit="1" customWidth="1"/>
    <col min="29" max="16384" width="8.83984375" style="4"/>
  </cols>
  <sheetData>
    <row r="1" spans="1:35" ht="31.3" customHeight="1">
      <c r="A1" s="53" t="s">
        <v>51</v>
      </c>
      <c r="B1" s="53"/>
      <c r="C1" s="2" t="s">
        <v>52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</row>
    <row r="3" spans="1:35" ht="54.3">
      <c r="B3" s="31"/>
      <c r="C3" s="31"/>
      <c r="D3" s="31"/>
      <c r="E3" s="32" t="s">
        <v>17</v>
      </c>
      <c r="F3" s="33" t="s">
        <v>1</v>
      </c>
      <c r="G3" s="33" t="s">
        <v>14</v>
      </c>
      <c r="H3" s="33" t="s">
        <v>2</v>
      </c>
      <c r="I3" s="33" t="s">
        <v>3</v>
      </c>
      <c r="J3" s="33" t="s">
        <v>4</v>
      </c>
      <c r="K3" s="33" t="s">
        <v>16</v>
      </c>
      <c r="L3" s="33" t="s">
        <v>13</v>
      </c>
      <c r="M3" s="33" t="s">
        <v>5</v>
      </c>
      <c r="N3" s="33" t="s">
        <v>6</v>
      </c>
      <c r="O3" s="33" t="s">
        <v>15</v>
      </c>
      <c r="P3" s="33" t="s">
        <v>7</v>
      </c>
      <c r="Q3" s="33" t="s">
        <v>0</v>
      </c>
      <c r="R3" s="33" t="s">
        <v>8</v>
      </c>
      <c r="S3" s="33" t="s">
        <v>9</v>
      </c>
      <c r="T3" s="33" t="s">
        <v>10</v>
      </c>
      <c r="U3" s="33" t="s">
        <v>11</v>
      </c>
      <c r="V3" s="32" t="s">
        <v>12</v>
      </c>
    </row>
    <row r="4" spans="1:35">
      <c r="C4" s="6" t="s">
        <v>53</v>
      </c>
      <c r="D4" s="7"/>
      <c r="E4" s="8">
        <v>41.02</v>
      </c>
      <c r="F4" s="8">
        <v>41.11</v>
      </c>
      <c r="G4" s="8">
        <v>44.17</v>
      </c>
      <c r="H4" s="8">
        <v>42.9</v>
      </c>
      <c r="I4" s="8">
        <v>38.97</v>
      </c>
      <c r="J4" s="8">
        <v>40.57</v>
      </c>
      <c r="K4" s="8">
        <v>42.72</v>
      </c>
      <c r="L4" s="8">
        <v>40.74</v>
      </c>
      <c r="M4" s="8">
        <v>40.08</v>
      </c>
      <c r="N4" s="8">
        <v>43.13</v>
      </c>
      <c r="O4" s="8">
        <v>43.62</v>
      </c>
      <c r="P4" s="8">
        <v>42.86</v>
      </c>
      <c r="Q4" s="8">
        <v>39.72</v>
      </c>
      <c r="R4" s="8">
        <v>41.98</v>
      </c>
      <c r="S4" s="8">
        <v>40.1</v>
      </c>
      <c r="T4" s="8">
        <v>39.08</v>
      </c>
      <c r="U4" s="8">
        <v>42.05</v>
      </c>
      <c r="V4" s="8">
        <v>44.26</v>
      </c>
    </row>
    <row r="5" spans="1:35">
      <c r="C5" s="7"/>
      <c r="D5" s="6" t="s">
        <v>54</v>
      </c>
      <c r="E5" s="8">
        <v>43</v>
      </c>
      <c r="F5" s="8">
        <v>45</v>
      </c>
      <c r="G5" s="8">
        <v>44.78</v>
      </c>
      <c r="H5" s="8">
        <v>45.72</v>
      </c>
      <c r="I5" s="8">
        <v>45.03</v>
      </c>
      <c r="J5" s="8">
        <v>45.43</v>
      </c>
      <c r="K5" s="8">
        <v>42.27</v>
      </c>
      <c r="L5" s="8">
        <v>44.63</v>
      </c>
      <c r="M5" s="8">
        <v>44.6</v>
      </c>
      <c r="N5" s="8">
        <v>44.22</v>
      </c>
      <c r="O5" s="8">
        <v>43.48</v>
      </c>
      <c r="P5" s="8">
        <v>45.33</v>
      </c>
      <c r="Q5" s="8">
        <v>43.58</v>
      </c>
      <c r="R5" s="8">
        <v>45.05</v>
      </c>
      <c r="S5" s="8">
        <v>45.86</v>
      </c>
      <c r="T5" s="8">
        <v>44.1</v>
      </c>
      <c r="U5" s="8">
        <v>44.21</v>
      </c>
      <c r="V5" s="8">
        <v>46.32</v>
      </c>
    </row>
    <row r="6" spans="1:35">
      <c r="A6" s="4">
        <v>1</v>
      </c>
      <c r="B6" s="30" t="s">
        <v>17</v>
      </c>
      <c r="C6" s="23">
        <v>41.02</v>
      </c>
      <c r="D6" s="23">
        <v>43</v>
      </c>
      <c r="E6" s="49">
        <v>10000</v>
      </c>
      <c r="F6" s="49">
        <v>10000</v>
      </c>
      <c r="G6" s="49">
        <v>10000</v>
      </c>
      <c r="H6" s="49">
        <v>10000</v>
      </c>
      <c r="I6" s="49">
        <v>10000</v>
      </c>
      <c r="J6" s="49">
        <v>10000</v>
      </c>
      <c r="K6" s="49">
        <v>204</v>
      </c>
      <c r="L6" s="49">
        <v>10000</v>
      </c>
      <c r="M6" s="49">
        <v>10000</v>
      </c>
      <c r="N6" s="49">
        <v>10000</v>
      </c>
      <c r="O6" s="49">
        <v>10000</v>
      </c>
      <c r="P6" s="49">
        <v>10000</v>
      </c>
      <c r="Q6" s="49">
        <v>147</v>
      </c>
      <c r="R6" s="49">
        <v>10000</v>
      </c>
      <c r="S6" s="49">
        <v>10000</v>
      </c>
      <c r="T6" s="49">
        <v>10000</v>
      </c>
      <c r="U6" s="49">
        <v>10000</v>
      </c>
      <c r="V6" s="49">
        <v>10000</v>
      </c>
      <c r="W6" s="9">
        <f t="shared" ref="W6:W23" si="0">SUMPRODUCT(E6:V6,E28:V28)</f>
        <v>147</v>
      </c>
    </row>
    <row r="7" spans="1:35">
      <c r="A7" s="4">
        <v>2</v>
      </c>
      <c r="B7" s="5" t="s">
        <v>1</v>
      </c>
      <c r="C7" s="23">
        <v>41.11</v>
      </c>
      <c r="D7" s="23">
        <v>45</v>
      </c>
      <c r="E7" s="49">
        <v>10000</v>
      </c>
      <c r="F7" s="49">
        <v>10000</v>
      </c>
      <c r="G7" s="49">
        <v>10000</v>
      </c>
      <c r="H7" s="49">
        <v>10000</v>
      </c>
      <c r="I7" s="49">
        <v>10000</v>
      </c>
      <c r="J7" s="49">
        <v>76</v>
      </c>
      <c r="K7" s="49">
        <v>10000</v>
      </c>
      <c r="L7" s="49">
        <v>45</v>
      </c>
      <c r="M7" s="49">
        <v>138</v>
      </c>
      <c r="N7" s="49">
        <v>10000</v>
      </c>
      <c r="O7" s="49">
        <v>10000</v>
      </c>
      <c r="P7" s="49">
        <v>10000</v>
      </c>
      <c r="Q7" s="49">
        <v>10000</v>
      </c>
      <c r="R7" s="49">
        <v>121</v>
      </c>
      <c r="S7" s="49">
        <v>10000</v>
      </c>
      <c r="T7" s="49">
        <v>10000</v>
      </c>
      <c r="U7" s="49">
        <v>137</v>
      </c>
      <c r="V7" s="49">
        <v>10000</v>
      </c>
      <c r="W7" s="9">
        <f t="shared" si="0"/>
        <v>137</v>
      </c>
    </row>
    <row r="8" spans="1:35">
      <c r="A8" s="4">
        <v>3</v>
      </c>
      <c r="B8" s="5" t="s">
        <v>14</v>
      </c>
      <c r="C8" s="23">
        <v>44.17</v>
      </c>
      <c r="D8" s="23">
        <v>44.78</v>
      </c>
      <c r="E8" s="49">
        <v>10000</v>
      </c>
      <c r="F8" s="49">
        <v>10000</v>
      </c>
      <c r="G8" s="49">
        <v>10000</v>
      </c>
      <c r="H8" s="49">
        <v>10000</v>
      </c>
      <c r="I8" s="49">
        <v>10000</v>
      </c>
      <c r="J8" s="49">
        <v>10000</v>
      </c>
      <c r="K8" s="49">
        <v>10000</v>
      </c>
      <c r="L8" s="49">
        <v>10000</v>
      </c>
      <c r="M8" s="49">
        <v>10000</v>
      </c>
      <c r="N8" s="49">
        <v>133</v>
      </c>
      <c r="O8" s="49">
        <v>10000</v>
      </c>
      <c r="P8" s="49">
        <v>127</v>
      </c>
      <c r="Q8" s="49">
        <v>10000</v>
      </c>
      <c r="R8" s="49">
        <v>10000</v>
      </c>
      <c r="S8" s="49">
        <v>10000</v>
      </c>
      <c r="T8" s="49">
        <v>10000</v>
      </c>
      <c r="U8" s="49">
        <v>10000</v>
      </c>
      <c r="V8" s="49">
        <v>207</v>
      </c>
      <c r="W8" s="9">
        <f t="shared" si="0"/>
        <v>133</v>
      </c>
    </row>
    <row r="9" spans="1:35">
      <c r="A9" s="4">
        <v>4</v>
      </c>
      <c r="B9" s="5" t="s">
        <v>2</v>
      </c>
      <c r="C9" s="23">
        <v>42.9</v>
      </c>
      <c r="D9" s="23">
        <v>45.72</v>
      </c>
      <c r="E9" s="49">
        <v>10000</v>
      </c>
      <c r="F9" s="49">
        <v>10000</v>
      </c>
      <c r="G9" s="49">
        <v>10000</v>
      </c>
      <c r="H9" s="49">
        <v>10000</v>
      </c>
      <c r="I9" s="49">
        <v>10000</v>
      </c>
      <c r="J9" s="49">
        <v>249</v>
      </c>
      <c r="K9" s="49">
        <v>10000</v>
      </c>
      <c r="L9" s="49">
        <v>10000</v>
      </c>
      <c r="M9" s="49">
        <v>10000</v>
      </c>
      <c r="N9" s="49">
        <v>10000</v>
      </c>
      <c r="O9" s="49">
        <v>10000</v>
      </c>
      <c r="P9" s="49">
        <v>62</v>
      </c>
      <c r="Q9" s="49">
        <v>10000</v>
      </c>
      <c r="R9" s="49">
        <v>10000</v>
      </c>
      <c r="S9" s="49">
        <v>10000</v>
      </c>
      <c r="T9" s="49">
        <v>10000</v>
      </c>
      <c r="U9" s="49">
        <v>10000</v>
      </c>
      <c r="V9" s="49">
        <v>135</v>
      </c>
      <c r="W9" s="9">
        <f t="shared" si="0"/>
        <v>135</v>
      </c>
    </row>
    <row r="10" spans="1:35">
      <c r="A10" s="4">
        <v>5</v>
      </c>
      <c r="B10" s="5" t="s">
        <v>3</v>
      </c>
      <c r="C10" s="23">
        <v>38.97</v>
      </c>
      <c r="D10" s="23">
        <v>45.03</v>
      </c>
      <c r="E10" s="49">
        <v>10000</v>
      </c>
      <c r="F10" s="49">
        <v>10000</v>
      </c>
      <c r="G10" s="49">
        <v>10000</v>
      </c>
      <c r="H10" s="49">
        <v>10000</v>
      </c>
      <c r="I10" s="49">
        <v>10000</v>
      </c>
      <c r="J10" s="49">
        <v>10000</v>
      </c>
      <c r="K10" s="49">
        <v>10000</v>
      </c>
      <c r="L10" s="49">
        <v>200</v>
      </c>
      <c r="M10" s="49">
        <v>10000</v>
      </c>
      <c r="N10" s="49">
        <v>10000</v>
      </c>
      <c r="O10" s="49">
        <v>10000</v>
      </c>
      <c r="P10" s="49">
        <v>10000</v>
      </c>
      <c r="Q10" s="49">
        <v>10000</v>
      </c>
      <c r="R10" s="49">
        <v>10000</v>
      </c>
      <c r="S10" s="49">
        <v>154</v>
      </c>
      <c r="T10" s="49">
        <v>175</v>
      </c>
      <c r="U10" s="49">
        <v>10000</v>
      </c>
      <c r="V10" s="49">
        <v>10000</v>
      </c>
      <c r="W10" s="9">
        <f t="shared" si="0"/>
        <v>154</v>
      </c>
    </row>
    <row r="11" spans="1:35">
      <c r="A11" s="4">
        <v>6</v>
      </c>
      <c r="B11" s="5" t="s">
        <v>4</v>
      </c>
      <c r="C11" s="23">
        <v>40.57</v>
      </c>
      <c r="D11" s="23">
        <v>45.43</v>
      </c>
      <c r="E11" s="49">
        <v>10000</v>
      </c>
      <c r="F11" s="49">
        <v>76</v>
      </c>
      <c r="G11" s="49">
        <v>10000</v>
      </c>
      <c r="H11" s="49">
        <v>249</v>
      </c>
      <c r="I11" s="49">
        <v>10000</v>
      </c>
      <c r="J11" s="49">
        <v>10000</v>
      </c>
      <c r="K11" s="49">
        <v>10000</v>
      </c>
      <c r="L11" s="49">
        <v>116</v>
      </c>
      <c r="M11" s="49">
        <v>10000</v>
      </c>
      <c r="N11" s="49">
        <v>10000</v>
      </c>
      <c r="O11" s="49">
        <v>10000</v>
      </c>
      <c r="P11" s="49">
        <v>10000</v>
      </c>
      <c r="Q11" s="49">
        <v>10000</v>
      </c>
      <c r="R11" s="49">
        <v>157</v>
      </c>
      <c r="S11" s="49">
        <v>61</v>
      </c>
      <c r="T11" s="49">
        <v>10000</v>
      </c>
      <c r="U11" s="49">
        <v>10000</v>
      </c>
      <c r="V11" s="49">
        <v>10000</v>
      </c>
      <c r="W11" s="9">
        <f t="shared" si="0"/>
        <v>76</v>
      </c>
    </row>
    <row r="12" spans="1:35">
      <c r="A12" s="4">
        <v>7</v>
      </c>
      <c r="B12" s="5" t="s">
        <v>16</v>
      </c>
      <c r="C12" s="23">
        <v>42.72</v>
      </c>
      <c r="D12" s="23">
        <v>42.27</v>
      </c>
      <c r="E12" s="49">
        <v>204</v>
      </c>
      <c r="F12" s="49">
        <v>10000</v>
      </c>
      <c r="G12" s="49">
        <v>10000</v>
      </c>
      <c r="H12" s="49">
        <v>10000</v>
      </c>
      <c r="I12" s="49">
        <v>10000</v>
      </c>
      <c r="J12" s="49">
        <v>10000</v>
      </c>
      <c r="K12" s="49">
        <v>10000</v>
      </c>
      <c r="L12" s="49">
        <v>10000</v>
      </c>
      <c r="M12" s="49">
        <v>10000</v>
      </c>
      <c r="N12" s="49">
        <v>10000</v>
      </c>
      <c r="O12" s="49">
        <v>361</v>
      </c>
      <c r="P12" s="49">
        <v>10000</v>
      </c>
      <c r="Q12" s="49">
        <v>10000</v>
      </c>
      <c r="R12" s="49">
        <v>10000</v>
      </c>
      <c r="S12" s="49">
        <v>10000</v>
      </c>
      <c r="T12" s="49">
        <v>10000</v>
      </c>
      <c r="U12" s="49">
        <v>10000</v>
      </c>
      <c r="V12" s="49">
        <v>10000</v>
      </c>
      <c r="W12" s="9">
        <f t="shared" si="0"/>
        <v>204</v>
      </c>
    </row>
    <row r="13" spans="1:35">
      <c r="A13" s="4">
        <v>8</v>
      </c>
      <c r="B13" s="5" t="s">
        <v>13</v>
      </c>
      <c r="C13" s="23">
        <v>40.74</v>
      </c>
      <c r="D13" s="23">
        <v>44.63</v>
      </c>
      <c r="E13" s="49">
        <v>10000</v>
      </c>
      <c r="F13" s="49">
        <v>45</v>
      </c>
      <c r="G13" s="49">
        <v>10000</v>
      </c>
      <c r="H13" s="49">
        <v>10000</v>
      </c>
      <c r="I13" s="49">
        <v>200</v>
      </c>
      <c r="J13" s="49">
        <v>116</v>
      </c>
      <c r="K13" s="49">
        <v>10000</v>
      </c>
      <c r="L13" s="49">
        <v>10000</v>
      </c>
      <c r="M13" s="49">
        <v>61</v>
      </c>
      <c r="N13" s="49">
        <v>10000</v>
      </c>
      <c r="O13" s="49">
        <v>10000</v>
      </c>
      <c r="P13" s="49">
        <v>10000</v>
      </c>
      <c r="Q13" s="49">
        <v>10000</v>
      </c>
      <c r="R13" s="49">
        <v>187</v>
      </c>
      <c r="S13" s="49">
        <v>10000</v>
      </c>
      <c r="T13" s="49">
        <v>10000</v>
      </c>
      <c r="U13" s="49">
        <v>10000</v>
      </c>
      <c r="V13" s="49">
        <v>10000</v>
      </c>
      <c r="W13" s="9">
        <f t="shared" si="0"/>
        <v>200</v>
      </c>
    </row>
    <row r="14" spans="1:35">
      <c r="A14" s="4">
        <v>9</v>
      </c>
      <c r="B14" s="5" t="s">
        <v>5</v>
      </c>
      <c r="C14" s="23">
        <v>40.08</v>
      </c>
      <c r="D14" s="23">
        <v>44.6</v>
      </c>
      <c r="E14" s="49">
        <v>10000</v>
      </c>
      <c r="F14" s="49">
        <v>138</v>
      </c>
      <c r="G14" s="49">
        <v>10000</v>
      </c>
      <c r="H14" s="49">
        <v>10000</v>
      </c>
      <c r="I14" s="49">
        <v>10000</v>
      </c>
      <c r="J14" s="49">
        <v>10000</v>
      </c>
      <c r="K14" s="49">
        <v>10000</v>
      </c>
      <c r="L14" s="49">
        <v>61</v>
      </c>
      <c r="M14" s="49">
        <v>10000</v>
      </c>
      <c r="N14" s="49">
        <v>10000</v>
      </c>
      <c r="O14" s="49">
        <v>10000</v>
      </c>
      <c r="P14" s="49">
        <v>10000</v>
      </c>
      <c r="Q14" s="49">
        <v>10000</v>
      </c>
      <c r="R14" s="49">
        <v>10000</v>
      </c>
      <c r="S14" s="49">
        <v>10000</v>
      </c>
      <c r="T14" s="49">
        <v>144</v>
      </c>
      <c r="U14" s="49">
        <v>10000</v>
      </c>
      <c r="V14" s="49">
        <v>10000</v>
      </c>
      <c r="W14" s="9">
        <f t="shared" si="0"/>
        <v>61</v>
      </c>
    </row>
    <row r="15" spans="1:35">
      <c r="A15" s="4">
        <v>10</v>
      </c>
      <c r="B15" s="5" t="s">
        <v>6</v>
      </c>
      <c r="C15" s="23">
        <v>43.13</v>
      </c>
      <c r="D15" s="23">
        <v>44.22</v>
      </c>
      <c r="E15" s="49">
        <v>10000</v>
      </c>
      <c r="F15" s="49">
        <v>10000</v>
      </c>
      <c r="G15" s="49">
        <v>133</v>
      </c>
      <c r="H15" s="49">
        <v>10000</v>
      </c>
      <c r="I15" s="49">
        <v>10000</v>
      </c>
      <c r="J15" s="49">
        <v>10000</v>
      </c>
      <c r="K15" s="49">
        <v>10000</v>
      </c>
      <c r="L15" s="49">
        <v>10000</v>
      </c>
      <c r="M15" s="49">
        <v>10000</v>
      </c>
      <c r="N15" s="49">
        <v>10000</v>
      </c>
      <c r="O15" s="49">
        <v>102</v>
      </c>
      <c r="P15" s="49">
        <v>193</v>
      </c>
      <c r="Q15" s="49">
        <v>10000</v>
      </c>
      <c r="R15" s="49">
        <v>10000</v>
      </c>
      <c r="S15" s="49">
        <v>10000</v>
      </c>
      <c r="T15" s="49">
        <v>10000</v>
      </c>
      <c r="U15" s="49">
        <v>99</v>
      </c>
      <c r="V15" s="49">
        <v>10000</v>
      </c>
      <c r="W15" s="9">
        <f t="shared" si="0"/>
        <v>102</v>
      </c>
    </row>
    <row r="16" spans="1:35">
      <c r="A16" s="4">
        <v>11</v>
      </c>
      <c r="B16" s="5" t="s">
        <v>15</v>
      </c>
      <c r="C16" s="23">
        <v>43.62</v>
      </c>
      <c r="D16" s="23">
        <v>43.48</v>
      </c>
      <c r="E16" s="49">
        <v>10000</v>
      </c>
      <c r="F16" s="49">
        <v>10000</v>
      </c>
      <c r="G16" s="49">
        <v>10000</v>
      </c>
      <c r="H16" s="49">
        <v>10000</v>
      </c>
      <c r="I16" s="49">
        <v>10000</v>
      </c>
      <c r="J16" s="49">
        <v>10000</v>
      </c>
      <c r="K16" s="49">
        <v>361</v>
      </c>
      <c r="L16" s="49">
        <v>10000</v>
      </c>
      <c r="M16" s="49">
        <v>10000</v>
      </c>
      <c r="N16" s="49">
        <v>102</v>
      </c>
      <c r="O16" s="49">
        <v>10000</v>
      </c>
      <c r="P16" s="49">
        <v>10000</v>
      </c>
      <c r="Q16" s="49">
        <v>10000</v>
      </c>
      <c r="R16" s="49">
        <v>10000</v>
      </c>
      <c r="S16" s="49">
        <v>10000</v>
      </c>
      <c r="T16" s="49">
        <v>10000</v>
      </c>
      <c r="U16" s="49">
        <v>10000</v>
      </c>
      <c r="V16" s="49">
        <v>10000</v>
      </c>
      <c r="W16" s="9">
        <f t="shared" si="0"/>
        <v>361</v>
      </c>
    </row>
    <row r="17" spans="1:33">
      <c r="A17" s="4">
        <v>12</v>
      </c>
      <c r="B17" s="5" t="s">
        <v>7</v>
      </c>
      <c r="C17" s="23">
        <v>42.86</v>
      </c>
      <c r="D17" s="23">
        <v>45.33</v>
      </c>
      <c r="E17" s="49">
        <v>10000</v>
      </c>
      <c r="F17" s="49">
        <v>10000</v>
      </c>
      <c r="G17" s="49">
        <v>127</v>
      </c>
      <c r="H17" s="49">
        <v>62</v>
      </c>
      <c r="I17" s="49">
        <v>10000</v>
      </c>
      <c r="J17" s="49">
        <v>10000</v>
      </c>
      <c r="K17" s="49">
        <v>10000</v>
      </c>
      <c r="L17" s="49">
        <v>10000</v>
      </c>
      <c r="M17" s="49">
        <v>10000</v>
      </c>
      <c r="N17" s="49">
        <v>193</v>
      </c>
      <c r="O17" s="49">
        <v>10000</v>
      </c>
      <c r="P17" s="49">
        <v>10000</v>
      </c>
      <c r="Q17" s="49">
        <v>10000</v>
      </c>
      <c r="R17" s="49">
        <v>72</v>
      </c>
      <c r="S17" s="49">
        <v>10000</v>
      </c>
      <c r="T17" s="49">
        <v>10000</v>
      </c>
      <c r="U17" s="49">
        <v>10000</v>
      </c>
      <c r="V17" s="49">
        <v>213</v>
      </c>
      <c r="W17" s="9">
        <f t="shared" si="0"/>
        <v>62</v>
      </c>
    </row>
    <row r="18" spans="1:33">
      <c r="A18" s="4">
        <v>13</v>
      </c>
      <c r="B18" s="5" t="s">
        <v>0</v>
      </c>
      <c r="C18" s="23">
        <v>39.72</v>
      </c>
      <c r="D18" s="23">
        <v>43.58</v>
      </c>
      <c r="E18" s="49">
        <v>147</v>
      </c>
      <c r="F18" s="49">
        <v>10000</v>
      </c>
      <c r="G18" s="49">
        <v>10000</v>
      </c>
      <c r="H18" s="49">
        <v>10000</v>
      </c>
      <c r="I18" s="49">
        <v>10000</v>
      </c>
      <c r="J18" s="49">
        <v>10000</v>
      </c>
      <c r="K18" s="49">
        <v>10000</v>
      </c>
      <c r="L18" s="49">
        <v>10000</v>
      </c>
      <c r="M18" s="49">
        <v>10000</v>
      </c>
      <c r="N18" s="49">
        <v>10000</v>
      </c>
      <c r="O18" s="49">
        <v>10000</v>
      </c>
      <c r="P18" s="49">
        <v>10000</v>
      </c>
      <c r="Q18" s="49">
        <v>10000</v>
      </c>
      <c r="R18" s="49">
        <v>10000</v>
      </c>
      <c r="S18" s="49">
        <v>10000</v>
      </c>
      <c r="T18" s="49">
        <v>115</v>
      </c>
      <c r="U18" s="49">
        <v>10000</v>
      </c>
      <c r="V18" s="49">
        <v>10000</v>
      </c>
      <c r="W18" s="9">
        <f t="shared" si="0"/>
        <v>115</v>
      </c>
    </row>
    <row r="19" spans="1:33">
      <c r="A19" s="4">
        <v>14</v>
      </c>
      <c r="B19" s="5" t="s">
        <v>8</v>
      </c>
      <c r="C19" s="23">
        <v>41.98</v>
      </c>
      <c r="D19" s="23">
        <v>45.05</v>
      </c>
      <c r="E19" s="49">
        <v>10000</v>
      </c>
      <c r="F19" s="49">
        <v>121</v>
      </c>
      <c r="G19" s="49">
        <v>10000</v>
      </c>
      <c r="H19" s="49">
        <v>10000</v>
      </c>
      <c r="I19" s="49">
        <v>10000</v>
      </c>
      <c r="J19" s="49">
        <v>157</v>
      </c>
      <c r="K19" s="49">
        <v>10000</v>
      </c>
      <c r="L19" s="49">
        <v>187</v>
      </c>
      <c r="M19" s="49">
        <v>10000</v>
      </c>
      <c r="N19" s="49">
        <v>10000</v>
      </c>
      <c r="O19" s="49">
        <v>10000</v>
      </c>
      <c r="P19" s="49">
        <v>72</v>
      </c>
      <c r="Q19" s="49">
        <v>10000</v>
      </c>
      <c r="R19" s="49">
        <v>10000</v>
      </c>
      <c r="S19" s="49">
        <v>10000</v>
      </c>
      <c r="T19" s="49">
        <v>10000</v>
      </c>
      <c r="U19" s="49">
        <v>116</v>
      </c>
      <c r="V19" s="49">
        <v>10000</v>
      </c>
      <c r="W19" s="9">
        <f t="shared" si="0"/>
        <v>72</v>
      </c>
    </row>
    <row r="20" spans="1:33">
      <c r="A20" s="4">
        <v>15</v>
      </c>
      <c r="B20" s="5" t="s">
        <v>9</v>
      </c>
      <c r="C20" s="23">
        <v>40.1</v>
      </c>
      <c r="D20" s="23">
        <v>45.86</v>
      </c>
      <c r="E20" s="49">
        <v>10000</v>
      </c>
      <c r="F20" s="49">
        <v>10000</v>
      </c>
      <c r="G20" s="49">
        <v>10000</v>
      </c>
      <c r="H20" s="49">
        <v>10000</v>
      </c>
      <c r="I20" s="49">
        <v>154</v>
      </c>
      <c r="J20" s="49">
        <v>61</v>
      </c>
      <c r="K20" s="49">
        <v>10000</v>
      </c>
      <c r="L20" s="49">
        <v>10000</v>
      </c>
      <c r="M20" s="49">
        <v>10000</v>
      </c>
      <c r="N20" s="49">
        <v>10000</v>
      </c>
      <c r="O20" s="49">
        <v>10000</v>
      </c>
      <c r="P20" s="49">
        <v>10000</v>
      </c>
      <c r="Q20" s="49">
        <v>10000</v>
      </c>
      <c r="R20" s="49">
        <v>10000</v>
      </c>
      <c r="S20" s="49">
        <v>10000</v>
      </c>
      <c r="T20" s="49">
        <v>10000</v>
      </c>
      <c r="U20" s="49">
        <v>10000</v>
      </c>
      <c r="V20" s="49">
        <v>441</v>
      </c>
      <c r="W20" s="9">
        <f t="shared" si="0"/>
        <v>61</v>
      </c>
    </row>
    <row r="21" spans="1:33">
      <c r="A21" s="4">
        <v>16</v>
      </c>
      <c r="B21" s="5" t="s">
        <v>10</v>
      </c>
      <c r="C21" s="23">
        <v>39.08</v>
      </c>
      <c r="D21" s="23">
        <v>44.1</v>
      </c>
      <c r="E21" s="49">
        <v>10000</v>
      </c>
      <c r="F21" s="49">
        <v>10000</v>
      </c>
      <c r="G21" s="49">
        <v>10000</v>
      </c>
      <c r="H21" s="49">
        <v>10000</v>
      </c>
      <c r="I21" s="49">
        <v>175</v>
      </c>
      <c r="J21" s="49">
        <v>10000</v>
      </c>
      <c r="K21" s="49">
        <v>10000</v>
      </c>
      <c r="L21" s="49">
        <v>10000</v>
      </c>
      <c r="M21" s="49">
        <v>144</v>
      </c>
      <c r="N21" s="49">
        <v>10000</v>
      </c>
      <c r="O21" s="49">
        <v>10000</v>
      </c>
      <c r="P21" s="49">
        <v>10000</v>
      </c>
      <c r="Q21" s="49">
        <v>115</v>
      </c>
      <c r="R21" s="49">
        <v>10000</v>
      </c>
      <c r="S21" s="49">
        <v>10000</v>
      </c>
      <c r="T21" s="49">
        <v>10000</v>
      </c>
      <c r="U21" s="49">
        <v>10000</v>
      </c>
      <c r="V21" s="49">
        <v>10000</v>
      </c>
      <c r="W21" s="9">
        <f t="shared" si="0"/>
        <v>144</v>
      </c>
    </row>
    <row r="22" spans="1:33">
      <c r="A22" s="4">
        <v>17</v>
      </c>
      <c r="B22" s="5" t="s">
        <v>11</v>
      </c>
      <c r="C22" s="23">
        <v>42.05</v>
      </c>
      <c r="D22" s="23">
        <v>44.21</v>
      </c>
      <c r="E22" s="49">
        <v>10000</v>
      </c>
      <c r="F22" s="49">
        <v>137</v>
      </c>
      <c r="G22" s="49">
        <v>10000</v>
      </c>
      <c r="H22" s="49">
        <v>10000</v>
      </c>
      <c r="I22" s="49">
        <v>10000</v>
      </c>
      <c r="J22" s="49">
        <v>10000</v>
      </c>
      <c r="K22" s="49">
        <v>10000</v>
      </c>
      <c r="L22" s="49">
        <v>10000</v>
      </c>
      <c r="M22" s="49">
        <v>10000</v>
      </c>
      <c r="N22" s="49">
        <v>99</v>
      </c>
      <c r="O22" s="49">
        <v>10000</v>
      </c>
      <c r="P22" s="49">
        <v>10000</v>
      </c>
      <c r="Q22" s="49">
        <v>10000</v>
      </c>
      <c r="R22" s="49">
        <v>116</v>
      </c>
      <c r="S22" s="49">
        <v>10000</v>
      </c>
      <c r="T22" s="49">
        <v>10000</v>
      </c>
      <c r="U22" s="49">
        <v>10000</v>
      </c>
      <c r="V22" s="49">
        <v>10000</v>
      </c>
      <c r="W22" s="9">
        <f t="shared" si="0"/>
        <v>116</v>
      </c>
    </row>
    <row r="23" spans="1:33">
      <c r="A23" s="4">
        <v>18</v>
      </c>
      <c r="B23" s="30" t="s">
        <v>12</v>
      </c>
      <c r="C23" s="23">
        <v>44.26</v>
      </c>
      <c r="D23" s="23">
        <v>46.32</v>
      </c>
      <c r="E23" s="49">
        <v>10000</v>
      </c>
      <c r="F23" s="49">
        <v>10000</v>
      </c>
      <c r="G23" s="49">
        <v>207</v>
      </c>
      <c r="H23" s="49">
        <v>135</v>
      </c>
      <c r="I23" s="49">
        <v>10000</v>
      </c>
      <c r="J23" s="49">
        <v>10000</v>
      </c>
      <c r="K23" s="49">
        <v>10000</v>
      </c>
      <c r="L23" s="49">
        <v>10000</v>
      </c>
      <c r="M23" s="49">
        <v>10000</v>
      </c>
      <c r="N23" s="49">
        <v>10000</v>
      </c>
      <c r="O23" s="49">
        <v>10000</v>
      </c>
      <c r="P23" s="49">
        <v>213</v>
      </c>
      <c r="Q23" s="49">
        <v>10000</v>
      </c>
      <c r="R23" s="49">
        <v>10000</v>
      </c>
      <c r="S23" s="49">
        <v>441</v>
      </c>
      <c r="T23" s="49">
        <v>10000</v>
      </c>
      <c r="U23" s="49">
        <v>10000</v>
      </c>
      <c r="V23" s="49">
        <v>10000</v>
      </c>
      <c r="W23" s="9">
        <f t="shared" si="0"/>
        <v>207</v>
      </c>
    </row>
    <row r="24" spans="1:33">
      <c r="W24" s="10">
        <f>SUM(W6:W23)</f>
        <v>2487</v>
      </c>
    </row>
    <row r="25" spans="1:33">
      <c r="Y25" s="4">
        <v>2458</v>
      </c>
      <c r="AG25" s="4">
        <v>88.875461341744625</v>
      </c>
    </row>
    <row r="26" spans="1:33">
      <c r="C26" s="27"/>
      <c r="D26" s="27"/>
      <c r="E26" s="4">
        <v>1</v>
      </c>
      <c r="F26" s="4">
        <v>2</v>
      </c>
      <c r="G26" s="4">
        <v>3</v>
      </c>
      <c r="H26" s="4">
        <v>4</v>
      </c>
      <c r="I26" s="4">
        <v>5</v>
      </c>
      <c r="J26" s="4">
        <v>6</v>
      </c>
      <c r="K26" s="4">
        <v>7</v>
      </c>
      <c r="L26" s="4">
        <v>8</v>
      </c>
      <c r="M26" s="4">
        <v>9</v>
      </c>
      <c r="N26" s="4">
        <v>10</v>
      </c>
      <c r="O26" s="4">
        <v>11</v>
      </c>
      <c r="P26" s="4">
        <v>12</v>
      </c>
      <c r="Q26" s="4">
        <v>13</v>
      </c>
      <c r="R26" s="4">
        <v>14</v>
      </c>
      <c r="S26" s="4">
        <v>15</v>
      </c>
      <c r="T26" s="4">
        <v>16</v>
      </c>
      <c r="U26" s="4">
        <v>17</v>
      </c>
      <c r="V26" s="4">
        <v>18</v>
      </c>
    </row>
    <row r="27" spans="1:33">
      <c r="C27" s="27"/>
      <c r="D27" s="27"/>
      <c r="E27" s="34" t="str">
        <f t="shared" ref="E27:V27" si="1">E3</f>
        <v>Сухум</v>
      </c>
      <c r="F27" s="35" t="str">
        <f t="shared" si="1"/>
        <v>Армавир</v>
      </c>
      <c r="G27" s="35" t="str">
        <f t="shared" si="1"/>
        <v>Буденновск</v>
      </c>
      <c r="H27" s="35" t="str">
        <f t="shared" si="1"/>
        <v>Ипатово</v>
      </c>
      <c r="I27" s="35" t="str">
        <f t="shared" si="1"/>
        <v>Краснодар</v>
      </c>
      <c r="J27" s="35" t="str">
        <f t="shared" si="1"/>
        <v>Кропоткин</v>
      </c>
      <c r="K27" s="35" t="str">
        <f t="shared" si="1"/>
        <v>Кутаиси</v>
      </c>
      <c r="L27" s="35" t="str">
        <f t="shared" si="1"/>
        <v>Лабинск</v>
      </c>
      <c r="M27" s="35" t="str">
        <f t="shared" si="1"/>
        <v>Майкоп</v>
      </c>
      <c r="N27" s="35" t="str">
        <f t="shared" si="1"/>
        <v>Мин. Воды</v>
      </c>
      <c r="O27" s="35" t="str">
        <f t="shared" si="1"/>
        <v>Нальчик</v>
      </c>
      <c r="P27" s="35" t="str">
        <f t="shared" si="1"/>
        <v>Светлоград</v>
      </c>
      <c r="Q27" s="35" t="str">
        <f t="shared" si="1"/>
        <v xml:space="preserve">Сочи </v>
      </c>
      <c r="R27" s="35" t="str">
        <f t="shared" si="1"/>
        <v>Ставрополь</v>
      </c>
      <c r="S27" s="35" t="str">
        <f t="shared" si="1"/>
        <v>Тихорецк</v>
      </c>
      <c r="T27" s="35" t="str">
        <f t="shared" si="1"/>
        <v>Туапсе</v>
      </c>
      <c r="U27" s="35" t="str">
        <f t="shared" si="1"/>
        <v>Черкесск</v>
      </c>
      <c r="V27" s="35" t="str">
        <f t="shared" si="1"/>
        <v>Элиста</v>
      </c>
    </row>
    <row r="28" spans="1:33">
      <c r="B28" s="12">
        <v>1</v>
      </c>
      <c r="C28" s="28"/>
      <c r="D28" s="29" t="str">
        <f t="shared" ref="D28:D45" si="2">B6</f>
        <v>Сухум</v>
      </c>
      <c r="E28" s="25">
        <v>0</v>
      </c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  <c r="M28" s="14">
        <v>0</v>
      </c>
      <c r="N28" s="14">
        <v>0</v>
      </c>
      <c r="O28" s="14">
        <v>0</v>
      </c>
      <c r="P28" s="14">
        <v>0</v>
      </c>
      <c r="Q28" s="14">
        <v>1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15">
        <f t="shared" ref="W28:W45" si="3">SUM(E28:V28)</f>
        <v>1</v>
      </c>
      <c r="X28" s="16">
        <v>1</v>
      </c>
    </row>
    <row r="29" spans="1:33">
      <c r="B29" s="12">
        <v>2</v>
      </c>
      <c r="C29" s="28"/>
      <c r="D29" s="29" t="str">
        <f t="shared" si="2"/>
        <v>Армавир</v>
      </c>
      <c r="E29" s="26">
        <v>0</v>
      </c>
      <c r="F29" s="13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4">
        <v>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1</v>
      </c>
      <c r="V29" s="14">
        <v>0</v>
      </c>
      <c r="W29" s="15">
        <f t="shared" si="3"/>
        <v>1</v>
      </c>
      <c r="X29" s="16">
        <v>1</v>
      </c>
    </row>
    <row r="30" spans="1:33">
      <c r="B30" s="12">
        <v>3</v>
      </c>
      <c r="C30" s="28"/>
      <c r="D30" s="29" t="str">
        <f t="shared" si="2"/>
        <v>Буденновск</v>
      </c>
      <c r="E30" s="26">
        <v>0</v>
      </c>
      <c r="F30" s="14">
        <v>0</v>
      </c>
      <c r="G30" s="13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1</v>
      </c>
      <c r="O30" s="14">
        <v>0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15">
        <f t="shared" si="3"/>
        <v>1</v>
      </c>
      <c r="X30" s="16">
        <v>1</v>
      </c>
    </row>
    <row r="31" spans="1:33">
      <c r="B31" s="12">
        <v>4</v>
      </c>
      <c r="C31" s="28"/>
      <c r="D31" s="29" t="str">
        <f t="shared" si="2"/>
        <v>Ипатово</v>
      </c>
      <c r="E31" s="26">
        <v>0</v>
      </c>
      <c r="F31" s="14">
        <v>0</v>
      </c>
      <c r="G31" s="14">
        <v>0</v>
      </c>
      <c r="H31" s="13">
        <v>0</v>
      </c>
      <c r="I31" s="14">
        <v>0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1</v>
      </c>
      <c r="W31" s="15">
        <f t="shared" si="3"/>
        <v>1</v>
      </c>
      <c r="X31" s="16">
        <v>1</v>
      </c>
    </row>
    <row r="32" spans="1:33">
      <c r="B32" s="12">
        <v>5</v>
      </c>
      <c r="C32" s="28"/>
      <c r="D32" s="29" t="str">
        <f t="shared" si="2"/>
        <v>Краснодар</v>
      </c>
      <c r="E32" s="26">
        <v>0</v>
      </c>
      <c r="F32" s="14">
        <v>0</v>
      </c>
      <c r="G32" s="14">
        <v>0</v>
      </c>
      <c r="H32" s="14">
        <v>0</v>
      </c>
      <c r="I32" s="13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1</v>
      </c>
      <c r="T32" s="14">
        <v>0</v>
      </c>
      <c r="U32" s="14">
        <v>0</v>
      </c>
      <c r="V32" s="14">
        <v>0</v>
      </c>
      <c r="W32" s="15">
        <f t="shared" si="3"/>
        <v>1</v>
      </c>
      <c r="X32" s="16">
        <v>1</v>
      </c>
    </row>
    <row r="33" spans="2:25">
      <c r="B33" s="12">
        <v>6</v>
      </c>
      <c r="C33" s="28"/>
      <c r="D33" s="29" t="str">
        <f t="shared" si="2"/>
        <v>Кропоткин</v>
      </c>
      <c r="E33" s="26">
        <v>0</v>
      </c>
      <c r="F33" s="14">
        <v>1</v>
      </c>
      <c r="G33" s="14">
        <v>0</v>
      </c>
      <c r="H33" s="14">
        <v>0</v>
      </c>
      <c r="I33" s="14">
        <v>0</v>
      </c>
      <c r="J33" s="13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5">
        <f t="shared" si="3"/>
        <v>1</v>
      </c>
      <c r="X33" s="16">
        <v>1</v>
      </c>
    </row>
    <row r="34" spans="2:25">
      <c r="B34" s="12">
        <v>7</v>
      </c>
      <c r="C34" s="28"/>
      <c r="D34" s="29" t="str">
        <f t="shared" si="2"/>
        <v>Кутаиси</v>
      </c>
      <c r="E34" s="26">
        <v>1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3">
        <v>0</v>
      </c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5">
        <f t="shared" si="3"/>
        <v>1</v>
      </c>
      <c r="X34" s="16">
        <v>1</v>
      </c>
    </row>
    <row r="35" spans="2:25">
      <c r="B35" s="12">
        <v>8</v>
      </c>
      <c r="C35" s="28"/>
      <c r="D35" s="29" t="str">
        <f t="shared" si="2"/>
        <v>Лабинск</v>
      </c>
      <c r="E35" s="26">
        <v>0</v>
      </c>
      <c r="F35" s="14">
        <v>0</v>
      </c>
      <c r="G35" s="14">
        <v>0</v>
      </c>
      <c r="H35" s="14">
        <v>0</v>
      </c>
      <c r="I35" s="14">
        <v>1</v>
      </c>
      <c r="J35" s="14">
        <v>0</v>
      </c>
      <c r="K35" s="14">
        <v>0</v>
      </c>
      <c r="L35" s="13">
        <v>0</v>
      </c>
      <c r="M35" s="14">
        <v>0</v>
      </c>
      <c r="N35" s="14">
        <v>0</v>
      </c>
      <c r="O35" s="14">
        <v>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15">
        <f t="shared" si="3"/>
        <v>1</v>
      </c>
      <c r="X35" s="16">
        <v>1</v>
      </c>
    </row>
    <row r="36" spans="2:25">
      <c r="B36" s="12">
        <v>9</v>
      </c>
      <c r="C36" s="28"/>
      <c r="D36" s="29" t="str">
        <f t="shared" si="2"/>
        <v>Майкоп</v>
      </c>
      <c r="E36" s="26">
        <v>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1</v>
      </c>
      <c r="M36" s="13">
        <v>0</v>
      </c>
      <c r="N36" s="14">
        <v>0</v>
      </c>
      <c r="O36" s="14">
        <v>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15">
        <f t="shared" si="3"/>
        <v>1</v>
      </c>
      <c r="X36" s="16">
        <v>1</v>
      </c>
    </row>
    <row r="37" spans="2:25">
      <c r="B37" s="12">
        <v>10</v>
      </c>
      <c r="C37" s="28"/>
      <c r="D37" s="29" t="str">
        <f t="shared" si="2"/>
        <v>Мин. Воды</v>
      </c>
      <c r="E37" s="26">
        <v>0</v>
      </c>
      <c r="F37" s="14">
        <v>0</v>
      </c>
      <c r="G37" s="14">
        <v>0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3">
        <v>0</v>
      </c>
      <c r="O37" s="14">
        <v>1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15">
        <f t="shared" si="3"/>
        <v>1</v>
      </c>
      <c r="X37" s="16">
        <v>1</v>
      </c>
    </row>
    <row r="38" spans="2:25">
      <c r="B38" s="12">
        <v>11</v>
      </c>
      <c r="C38" s="28"/>
      <c r="D38" s="29" t="str">
        <f t="shared" si="2"/>
        <v>Нальчик</v>
      </c>
      <c r="E38" s="26">
        <v>0</v>
      </c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>
        <v>1</v>
      </c>
      <c r="L38" s="14">
        <v>0</v>
      </c>
      <c r="M38" s="14">
        <v>0</v>
      </c>
      <c r="N38" s="14">
        <v>0</v>
      </c>
      <c r="O38" s="13">
        <v>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15">
        <f t="shared" si="3"/>
        <v>1</v>
      </c>
      <c r="X38" s="16">
        <v>1</v>
      </c>
    </row>
    <row r="39" spans="2:25">
      <c r="B39" s="12">
        <v>12</v>
      </c>
      <c r="C39" s="28"/>
      <c r="D39" s="29" t="str">
        <f t="shared" si="2"/>
        <v>Светлоград</v>
      </c>
      <c r="E39" s="26">
        <v>0</v>
      </c>
      <c r="F39" s="14">
        <v>0</v>
      </c>
      <c r="G39" s="14">
        <v>0</v>
      </c>
      <c r="H39" s="14">
        <v>1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3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5">
        <f t="shared" si="3"/>
        <v>1</v>
      </c>
      <c r="X39" s="16">
        <v>1</v>
      </c>
    </row>
    <row r="40" spans="2:25">
      <c r="B40" s="12">
        <v>13</v>
      </c>
      <c r="C40" s="28"/>
      <c r="D40" s="29" t="str">
        <f t="shared" si="2"/>
        <v xml:space="preserve">Сочи </v>
      </c>
      <c r="E40" s="26">
        <v>0</v>
      </c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14">
        <v>0</v>
      </c>
      <c r="P40" s="14">
        <v>0</v>
      </c>
      <c r="Q40" s="13">
        <v>0</v>
      </c>
      <c r="R40" s="14">
        <v>0</v>
      </c>
      <c r="S40" s="14">
        <v>0</v>
      </c>
      <c r="T40" s="14">
        <v>1</v>
      </c>
      <c r="U40" s="14">
        <v>0</v>
      </c>
      <c r="V40" s="14">
        <v>0</v>
      </c>
      <c r="W40" s="15">
        <f t="shared" si="3"/>
        <v>1</v>
      </c>
      <c r="X40" s="16">
        <v>1</v>
      </c>
    </row>
    <row r="41" spans="2:25">
      <c r="B41" s="12">
        <v>14</v>
      </c>
      <c r="C41" s="28"/>
      <c r="D41" s="29" t="str">
        <f t="shared" si="2"/>
        <v>Ставрополь</v>
      </c>
      <c r="E41" s="26">
        <v>0</v>
      </c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1</v>
      </c>
      <c r="Q41" s="14">
        <v>0</v>
      </c>
      <c r="R41" s="13">
        <v>0</v>
      </c>
      <c r="S41" s="14">
        <v>0</v>
      </c>
      <c r="T41" s="14">
        <v>0</v>
      </c>
      <c r="U41" s="14">
        <v>0</v>
      </c>
      <c r="V41" s="14">
        <v>0</v>
      </c>
      <c r="W41" s="15">
        <f t="shared" si="3"/>
        <v>1</v>
      </c>
      <c r="X41" s="16">
        <v>1</v>
      </c>
    </row>
    <row r="42" spans="2:25">
      <c r="B42" s="12">
        <v>15</v>
      </c>
      <c r="C42" s="28"/>
      <c r="D42" s="29" t="str">
        <f t="shared" si="2"/>
        <v>Тихорецк</v>
      </c>
      <c r="E42" s="26">
        <v>0</v>
      </c>
      <c r="F42" s="14">
        <v>0</v>
      </c>
      <c r="G42" s="14">
        <v>0</v>
      </c>
      <c r="H42" s="14">
        <v>0</v>
      </c>
      <c r="I42" s="14">
        <v>0</v>
      </c>
      <c r="J42" s="14">
        <v>1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3">
        <v>0</v>
      </c>
      <c r="T42" s="14">
        <v>0</v>
      </c>
      <c r="U42" s="14">
        <v>0</v>
      </c>
      <c r="V42" s="14">
        <v>0</v>
      </c>
      <c r="W42" s="15">
        <f t="shared" si="3"/>
        <v>1</v>
      </c>
      <c r="X42" s="16">
        <v>1</v>
      </c>
    </row>
    <row r="43" spans="2:25">
      <c r="B43" s="12">
        <v>16</v>
      </c>
      <c r="C43" s="28"/>
      <c r="D43" s="29" t="str">
        <f t="shared" si="2"/>
        <v>Туапсе</v>
      </c>
      <c r="E43" s="26">
        <v>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>
        <v>0</v>
      </c>
      <c r="L43" s="14">
        <v>0</v>
      </c>
      <c r="M43" s="14">
        <v>1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3">
        <v>0</v>
      </c>
      <c r="U43" s="14">
        <v>0</v>
      </c>
      <c r="V43" s="14">
        <v>0</v>
      </c>
      <c r="W43" s="15">
        <f t="shared" si="3"/>
        <v>1</v>
      </c>
      <c r="X43" s="16">
        <v>1</v>
      </c>
    </row>
    <row r="44" spans="2:25">
      <c r="B44" s="12">
        <v>17</v>
      </c>
      <c r="C44" s="28"/>
      <c r="D44" s="29" t="str">
        <f t="shared" si="2"/>
        <v>Черкесск</v>
      </c>
      <c r="E44" s="26">
        <v>0</v>
      </c>
      <c r="F44" s="14">
        <v>0</v>
      </c>
      <c r="G44" s="14">
        <v>0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1</v>
      </c>
      <c r="S44" s="14">
        <v>0</v>
      </c>
      <c r="T44" s="14">
        <v>0</v>
      </c>
      <c r="U44" s="13">
        <v>0</v>
      </c>
      <c r="V44" s="14">
        <v>0</v>
      </c>
      <c r="W44" s="15">
        <f t="shared" si="3"/>
        <v>1</v>
      </c>
      <c r="X44" s="16">
        <v>1</v>
      </c>
    </row>
    <row r="45" spans="2:25">
      <c r="B45" s="12">
        <v>18</v>
      </c>
      <c r="C45" s="28"/>
      <c r="D45" s="29" t="str">
        <f t="shared" si="2"/>
        <v>Элиста</v>
      </c>
      <c r="E45" s="26">
        <v>0</v>
      </c>
      <c r="F45" s="14">
        <v>0</v>
      </c>
      <c r="G45" s="14">
        <v>1</v>
      </c>
      <c r="H45" s="14">
        <v>0</v>
      </c>
      <c r="I45" s="14">
        <v>0</v>
      </c>
      <c r="J45" s="14">
        <v>0</v>
      </c>
      <c r="K45" s="14">
        <v>0</v>
      </c>
      <c r="L45" s="14">
        <v>0</v>
      </c>
      <c r="M45" s="14">
        <v>0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3">
        <v>0</v>
      </c>
      <c r="W45" s="15">
        <f t="shared" si="3"/>
        <v>1</v>
      </c>
      <c r="X45" s="16">
        <v>1</v>
      </c>
    </row>
    <row r="46" spans="2:25">
      <c r="C46" s="27"/>
      <c r="D46" s="27"/>
      <c r="E46" s="15">
        <f t="shared" ref="E46:V46" si="4">SUM(E28:E45)</f>
        <v>1</v>
      </c>
      <c r="F46" s="15">
        <f t="shared" si="4"/>
        <v>1</v>
      </c>
      <c r="G46" s="15">
        <f t="shared" si="4"/>
        <v>1</v>
      </c>
      <c r="H46" s="15">
        <f t="shared" si="4"/>
        <v>1</v>
      </c>
      <c r="I46" s="15">
        <f t="shared" si="4"/>
        <v>1</v>
      </c>
      <c r="J46" s="15">
        <f t="shared" si="4"/>
        <v>1</v>
      </c>
      <c r="K46" s="15">
        <f t="shared" si="4"/>
        <v>1</v>
      </c>
      <c r="L46" s="15">
        <f t="shared" si="4"/>
        <v>1</v>
      </c>
      <c r="M46" s="15">
        <f t="shared" si="4"/>
        <v>1</v>
      </c>
      <c r="N46" s="15">
        <f t="shared" si="4"/>
        <v>1</v>
      </c>
      <c r="O46" s="15">
        <f t="shared" si="4"/>
        <v>1</v>
      </c>
      <c r="P46" s="15">
        <f t="shared" si="4"/>
        <v>1</v>
      </c>
      <c r="Q46" s="15">
        <f t="shared" si="4"/>
        <v>1</v>
      </c>
      <c r="R46" s="15">
        <f t="shared" si="4"/>
        <v>1</v>
      </c>
      <c r="S46" s="15">
        <f t="shared" si="4"/>
        <v>1</v>
      </c>
      <c r="T46" s="15">
        <f t="shared" si="4"/>
        <v>1</v>
      </c>
      <c r="U46" s="15">
        <f t="shared" si="4"/>
        <v>1</v>
      </c>
      <c r="V46" s="15">
        <f t="shared" si="4"/>
        <v>1</v>
      </c>
    </row>
    <row r="47" spans="2:25">
      <c r="E47" s="15">
        <f t="array" ref="E47:V47">TRANSPOSE(X28:X45)</f>
        <v>1</v>
      </c>
      <c r="F47" s="15">
        <v>1</v>
      </c>
      <c r="G47" s="15">
        <v>1</v>
      </c>
      <c r="H47" s="15">
        <v>1</v>
      </c>
      <c r="I47" s="15">
        <v>1</v>
      </c>
      <c r="J47" s="15">
        <v>1</v>
      </c>
      <c r="K47" s="15">
        <v>1</v>
      </c>
      <c r="L47" s="15">
        <v>1</v>
      </c>
      <c r="M47" s="15">
        <v>1</v>
      </c>
      <c r="N47" s="15">
        <v>1</v>
      </c>
      <c r="O47" s="15">
        <v>1</v>
      </c>
      <c r="P47" s="15">
        <v>1</v>
      </c>
      <c r="Q47" s="15">
        <v>1</v>
      </c>
      <c r="R47" s="15">
        <v>1</v>
      </c>
      <c r="S47" s="15">
        <v>1</v>
      </c>
      <c r="T47" s="15">
        <v>1</v>
      </c>
      <c r="U47" s="15">
        <v>1</v>
      </c>
      <c r="V47" s="15">
        <v>1</v>
      </c>
    </row>
    <row r="48" spans="2:25">
      <c r="W48" s="17" t="s">
        <v>55</v>
      </c>
      <c r="X48" s="18">
        <v>17</v>
      </c>
      <c r="Y48" s="18">
        <f>X48-1</f>
        <v>16</v>
      </c>
    </row>
    <row r="49" spans="2:30">
      <c r="E49" s="35" t="str">
        <f t="shared" ref="E49:V49" si="5">E27</f>
        <v>Сухум</v>
      </c>
      <c r="F49" s="35" t="str">
        <f t="shared" si="5"/>
        <v>Армавир</v>
      </c>
      <c r="G49" s="35" t="str">
        <f t="shared" si="5"/>
        <v>Буденновск</v>
      </c>
      <c r="H49" s="35" t="str">
        <f t="shared" si="5"/>
        <v>Ипатово</v>
      </c>
      <c r="I49" s="35" t="str">
        <f t="shared" si="5"/>
        <v>Краснодар</v>
      </c>
      <c r="J49" s="35" t="str">
        <f t="shared" si="5"/>
        <v>Кропоткин</v>
      </c>
      <c r="K49" s="35" t="str">
        <f t="shared" si="5"/>
        <v>Кутаиси</v>
      </c>
      <c r="L49" s="35" t="str">
        <f t="shared" si="5"/>
        <v>Лабинск</v>
      </c>
      <c r="M49" s="35" t="str">
        <f t="shared" si="5"/>
        <v>Майкоп</v>
      </c>
      <c r="N49" s="35" t="str">
        <f t="shared" si="5"/>
        <v>Мин. Воды</v>
      </c>
      <c r="O49" s="35" t="str">
        <f t="shared" si="5"/>
        <v>Нальчик</v>
      </c>
      <c r="P49" s="35" t="str">
        <f t="shared" si="5"/>
        <v>Светлоград</v>
      </c>
      <c r="Q49" s="35" t="str">
        <f t="shared" si="5"/>
        <v xml:space="preserve">Сочи </v>
      </c>
      <c r="R49" s="35" t="str">
        <f t="shared" si="5"/>
        <v>Ставрополь</v>
      </c>
      <c r="S49" s="35" t="str">
        <f t="shared" si="5"/>
        <v>Тихорецк</v>
      </c>
      <c r="T49" s="35" t="str">
        <f t="shared" si="5"/>
        <v>Туапсе</v>
      </c>
      <c r="U49" s="35" t="str">
        <f t="shared" si="5"/>
        <v>Черкесск</v>
      </c>
      <c r="V49" s="35" t="str">
        <f t="shared" si="5"/>
        <v>Элиста</v>
      </c>
      <c r="W49" s="19" t="s">
        <v>56</v>
      </c>
      <c r="AA49" s="7" t="s">
        <v>57</v>
      </c>
      <c r="AB49" s="7" t="s">
        <v>53</v>
      </c>
      <c r="AC49" s="7" t="s">
        <v>54</v>
      </c>
      <c r="AD49" s="4" t="s">
        <v>58</v>
      </c>
    </row>
    <row r="50" spans="2:30">
      <c r="B50" s="12">
        <v>1</v>
      </c>
      <c r="C50" s="28"/>
      <c r="D50" s="29" t="str">
        <f>D28</f>
        <v>Сухум</v>
      </c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1">
        <v>17</v>
      </c>
      <c r="AA50" s="5" t="str">
        <f>VLOOKUP($AD50,$A$6:$D$23,2)</f>
        <v>Сухум</v>
      </c>
      <c r="AB50" s="22">
        <f t="shared" ref="AB50:AB68" si="6">VLOOKUP($AD50,$A$6:$D$23,3)</f>
        <v>41.02</v>
      </c>
      <c r="AC50" s="22">
        <f t="shared" ref="AC50:AC68" si="7">VLOOKUP($AD50,$A$6:$D$23,4)</f>
        <v>43</v>
      </c>
      <c r="AD50" s="19">
        <v>1</v>
      </c>
    </row>
    <row r="51" spans="2:30">
      <c r="B51" s="12">
        <v>2</v>
      </c>
      <c r="C51" s="28"/>
      <c r="D51" s="29" t="str">
        <f t="shared" ref="D51:D67" si="8">D29</f>
        <v>Армавир</v>
      </c>
      <c r="E51" s="20">
        <f t="shared" ref="E51:V51" si="9">$W51-E$68+$X$48*E29</f>
        <v>-10</v>
      </c>
      <c r="F51" s="20">
        <f t="shared" si="9"/>
        <v>0</v>
      </c>
      <c r="G51" s="20">
        <f t="shared" si="9"/>
        <v>-6</v>
      </c>
      <c r="H51" s="20">
        <f t="shared" si="9"/>
        <v>-4</v>
      </c>
      <c r="I51" s="20">
        <f t="shared" si="9"/>
        <v>3</v>
      </c>
      <c r="J51" s="20">
        <f t="shared" si="9"/>
        <v>1</v>
      </c>
      <c r="K51" s="20">
        <f t="shared" si="9"/>
        <v>-9</v>
      </c>
      <c r="L51" s="20">
        <f t="shared" si="9"/>
        <v>4</v>
      </c>
      <c r="M51" s="20">
        <f t="shared" si="9"/>
        <v>5</v>
      </c>
      <c r="N51" s="20">
        <f t="shared" si="9"/>
        <v>-7</v>
      </c>
      <c r="O51" s="20">
        <f t="shared" si="9"/>
        <v>-8</v>
      </c>
      <c r="P51" s="20">
        <f t="shared" si="9"/>
        <v>-3</v>
      </c>
      <c r="Q51" s="20">
        <f t="shared" si="9"/>
        <v>7</v>
      </c>
      <c r="R51" s="20">
        <f t="shared" si="9"/>
        <v>-2</v>
      </c>
      <c r="S51" s="20">
        <f t="shared" si="9"/>
        <v>2</v>
      </c>
      <c r="T51" s="20">
        <f t="shared" si="9"/>
        <v>6</v>
      </c>
      <c r="U51" s="20">
        <f t="shared" si="9"/>
        <v>16</v>
      </c>
      <c r="V51" s="20">
        <f t="shared" si="9"/>
        <v>-5</v>
      </c>
      <c r="W51" s="21">
        <v>7</v>
      </c>
      <c r="AA51" s="5" t="str">
        <f t="shared" ref="AA51:AA68" si="10">VLOOKUP($AD51,$A$6:$D$23,2)</f>
        <v xml:space="preserve">Сочи </v>
      </c>
      <c r="AB51" s="22">
        <f t="shared" si="6"/>
        <v>39.72</v>
      </c>
      <c r="AC51" s="22">
        <f t="shared" si="7"/>
        <v>43.58</v>
      </c>
      <c r="AD51" s="19">
        <f>SUMPRODUCT(E28:V28,$E$26:$V$26)</f>
        <v>13</v>
      </c>
    </row>
    <row r="52" spans="2:30">
      <c r="B52" s="12">
        <v>3</v>
      </c>
      <c r="C52" s="28"/>
      <c r="D52" s="29" t="str">
        <f t="shared" si="8"/>
        <v>Буденновск</v>
      </c>
      <c r="E52" s="20">
        <f t="shared" ref="E52:V52" si="11">$W52-E$68+$X$48*E30</f>
        <v>-4</v>
      </c>
      <c r="F52" s="20">
        <f t="shared" si="11"/>
        <v>6</v>
      </c>
      <c r="G52" s="20">
        <f t="shared" si="11"/>
        <v>0</v>
      </c>
      <c r="H52" s="20">
        <f t="shared" si="11"/>
        <v>2</v>
      </c>
      <c r="I52" s="20">
        <f t="shared" si="11"/>
        <v>9</v>
      </c>
      <c r="J52" s="20">
        <f t="shared" si="11"/>
        <v>7</v>
      </c>
      <c r="K52" s="20">
        <f t="shared" si="11"/>
        <v>-3</v>
      </c>
      <c r="L52" s="20">
        <f t="shared" si="11"/>
        <v>10</v>
      </c>
      <c r="M52" s="20">
        <f t="shared" si="11"/>
        <v>11</v>
      </c>
      <c r="N52" s="20">
        <f t="shared" si="11"/>
        <v>16</v>
      </c>
      <c r="O52" s="20">
        <f t="shared" si="11"/>
        <v>-2</v>
      </c>
      <c r="P52" s="20">
        <f t="shared" si="11"/>
        <v>3</v>
      </c>
      <c r="Q52" s="20">
        <f t="shared" si="11"/>
        <v>13</v>
      </c>
      <c r="R52" s="20">
        <f t="shared" si="11"/>
        <v>4</v>
      </c>
      <c r="S52" s="20">
        <f t="shared" si="11"/>
        <v>8</v>
      </c>
      <c r="T52" s="20">
        <f t="shared" si="11"/>
        <v>12</v>
      </c>
      <c r="U52" s="20">
        <f t="shared" si="11"/>
        <v>5</v>
      </c>
      <c r="V52" s="20">
        <f t="shared" si="11"/>
        <v>1</v>
      </c>
      <c r="W52" s="21">
        <v>13</v>
      </c>
      <c r="AA52" s="5" t="str">
        <f t="shared" ca="1" si="10"/>
        <v>Туапсе</v>
      </c>
      <c r="AB52" s="22">
        <f t="shared" ca="1" si="6"/>
        <v>39.08</v>
      </c>
      <c r="AC52" s="22">
        <f t="shared" ca="1" si="7"/>
        <v>44.1</v>
      </c>
      <c r="AD52" s="19">
        <f ca="1">IF(AD51&lt;=1,0,SUMPRODUCT(OFFSET($E$28:$V$28,AD51-1,0),$E$26:$V$26))</f>
        <v>16</v>
      </c>
    </row>
    <row r="53" spans="2:30">
      <c r="B53" s="12">
        <v>4</v>
      </c>
      <c r="C53" s="28"/>
      <c r="D53" s="29" t="str">
        <f t="shared" si="8"/>
        <v>Ипатово</v>
      </c>
      <c r="E53" s="20">
        <f t="shared" ref="E53:V53" si="12">$W53-E$68+$X$48*E31</f>
        <v>-6</v>
      </c>
      <c r="F53" s="20">
        <f t="shared" si="12"/>
        <v>4</v>
      </c>
      <c r="G53" s="20">
        <f t="shared" si="12"/>
        <v>-2</v>
      </c>
      <c r="H53" s="20">
        <f t="shared" si="12"/>
        <v>0</v>
      </c>
      <c r="I53" s="20">
        <f t="shared" si="12"/>
        <v>7</v>
      </c>
      <c r="J53" s="20">
        <f t="shared" si="12"/>
        <v>5</v>
      </c>
      <c r="K53" s="20">
        <f t="shared" si="12"/>
        <v>-5</v>
      </c>
      <c r="L53" s="20">
        <f t="shared" si="12"/>
        <v>8</v>
      </c>
      <c r="M53" s="20">
        <f t="shared" si="12"/>
        <v>9</v>
      </c>
      <c r="N53" s="20">
        <f t="shared" si="12"/>
        <v>-3</v>
      </c>
      <c r="O53" s="20">
        <f t="shared" si="12"/>
        <v>-4</v>
      </c>
      <c r="P53" s="20">
        <f t="shared" si="12"/>
        <v>1</v>
      </c>
      <c r="Q53" s="20">
        <f t="shared" si="12"/>
        <v>11</v>
      </c>
      <c r="R53" s="20">
        <f t="shared" si="12"/>
        <v>2</v>
      </c>
      <c r="S53" s="20">
        <f t="shared" si="12"/>
        <v>6</v>
      </c>
      <c r="T53" s="20">
        <f t="shared" si="12"/>
        <v>10</v>
      </c>
      <c r="U53" s="20">
        <f t="shared" si="12"/>
        <v>3</v>
      </c>
      <c r="V53" s="20">
        <f t="shared" si="12"/>
        <v>16</v>
      </c>
      <c r="W53" s="21">
        <v>11</v>
      </c>
      <c r="AA53" s="5" t="str">
        <f t="shared" ca="1" si="10"/>
        <v>Майкоп</v>
      </c>
      <c r="AB53" s="22">
        <f t="shared" ca="1" si="6"/>
        <v>40.08</v>
      </c>
      <c r="AC53" s="22">
        <f t="shared" ca="1" si="7"/>
        <v>44.6</v>
      </c>
      <c r="AD53" s="19">
        <f t="shared" ref="AD53:AD68" ca="1" si="13">IF(AD52&lt;=1,0,SUMPRODUCT(OFFSET($E$28:$V$28,AD52-1,0),$E$26:$V$26))</f>
        <v>9</v>
      </c>
    </row>
    <row r="54" spans="2:30">
      <c r="B54" s="12">
        <v>5</v>
      </c>
      <c r="C54" s="28"/>
      <c r="D54" s="29" t="str">
        <f t="shared" si="8"/>
        <v>Краснодар</v>
      </c>
      <c r="E54" s="20">
        <f t="shared" ref="E54:V54" si="14">$W54-E$68+$X$48*E32</f>
        <v>-13</v>
      </c>
      <c r="F54" s="20">
        <f t="shared" si="14"/>
        <v>-3</v>
      </c>
      <c r="G54" s="20">
        <f t="shared" si="14"/>
        <v>-9</v>
      </c>
      <c r="H54" s="20">
        <f t="shared" si="14"/>
        <v>-7</v>
      </c>
      <c r="I54" s="20">
        <f t="shared" si="14"/>
        <v>0</v>
      </c>
      <c r="J54" s="20">
        <f t="shared" si="14"/>
        <v>-2</v>
      </c>
      <c r="K54" s="20">
        <f t="shared" si="14"/>
        <v>-12</v>
      </c>
      <c r="L54" s="20">
        <f t="shared" si="14"/>
        <v>1</v>
      </c>
      <c r="M54" s="20">
        <f t="shared" si="14"/>
        <v>2</v>
      </c>
      <c r="N54" s="20">
        <f t="shared" si="14"/>
        <v>-10</v>
      </c>
      <c r="O54" s="20">
        <f t="shared" si="14"/>
        <v>-11</v>
      </c>
      <c r="P54" s="20">
        <f t="shared" si="14"/>
        <v>-6</v>
      </c>
      <c r="Q54" s="20">
        <f t="shared" si="14"/>
        <v>4</v>
      </c>
      <c r="R54" s="20">
        <f t="shared" si="14"/>
        <v>-5</v>
      </c>
      <c r="S54" s="20">
        <f t="shared" si="14"/>
        <v>16</v>
      </c>
      <c r="T54" s="20">
        <f t="shared" si="14"/>
        <v>3</v>
      </c>
      <c r="U54" s="20">
        <f t="shared" si="14"/>
        <v>-4</v>
      </c>
      <c r="V54" s="20">
        <f t="shared" si="14"/>
        <v>-8</v>
      </c>
      <c r="W54" s="21">
        <v>4</v>
      </c>
      <c r="AA54" s="5" t="str">
        <f t="shared" ca="1" si="10"/>
        <v>Лабинск</v>
      </c>
      <c r="AB54" s="22">
        <f t="shared" ca="1" si="6"/>
        <v>40.74</v>
      </c>
      <c r="AC54" s="22">
        <f t="shared" ca="1" si="7"/>
        <v>44.63</v>
      </c>
      <c r="AD54" s="19">
        <f t="shared" ca="1" si="13"/>
        <v>8</v>
      </c>
    </row>
    <row r="55" spans="2:30">
      <c r="B55" s="12">
        <v>6</v>
      </c>
      <c r="C55" s="28"/>
      <c r="D55" s="29" t="str">
        <f t="shared" si="8"/>
        <v>Кропоткин</v>
      </c>
      <c r="E55" s="20">
        <f t="shared" ref="E55:V55" si="15">$W55-E$68+$X$48*E33</f>
        <v>-11</v>
      </c>
      <c r="F55" s="20">
        <f t="shared" si="15"/>
        <v>16</v>
      </c>
      <c r="G55" s="20">
        <f t="shared" si="15"/>
        <v>-7</v>
      </c>
      <c r="H55" s="20">
        <f t="shared" si="15"/>
        <v>-5</v>
      </c>
      <c r="I55" s="20">
        <f t="shared" si="15"/>
        <v>2</v>
      </c>
      <c r="J55" s="20">
        <f t="shared" si="15"/>
        <v>0</v>
      </c>
      <c r="K55" s="20">
        <f t="shared" si="15"/>
        <v>-10</v>
      </c>
      <c r="L55" s="20">
        <f t="shared" si="15"/>
        <v>3</v>
      </c>
      <c r="M55" s="20">
        <f t="shared" si="15"/>
        <v>4</v>
      </c>
      <c r="N55" s="20">
        <f t="shared" si="15"/>
        <v>-8</v>
      </c>
      <c r="O55" s="20">
        <f t="shared" si="15"/>
        <v>-9</v>
      </c>
      <c r="P55" s="20">
        <f t="shared" si="15"/>
        <v>-4</v>
      </c>
      <c r="Q55" s="20">
        <f t="shared" si="15"/>
        <v>6</v>
      </c>
      <c r="R55" s="20">
        <f t="shared" si="15"/>
        <v>-3</v>
      </c>
      <c r="S55" s="20">
        <f t="shared" si="15"/>
        <v>1</v>
      </c>
      <c r="T55" s="20">
        <f t="shared" si="15"/>
        <v>5</v>
      </c>
      <c r="U55" s="20">
        <f t="shared" si="15"/>
        <v>-2</v>
      </c>
      <c r="V55" s="20">
        <f t="shared" si="15"/>
        <v>-6</v>
      </c>
      <c r="W55" s="21">
        <v>6</v>
      </c>
      <c r="AA55" s="5" t="str">
        <f t="shared" ca="1" si="10"/>
        <v>Краснодар</v>
      </c>
      <c r="AB55" s="22">
        <f t="shared" ca="1" si="6"/>
        <v>38.97</v>
      </c>
      <c r="AC55" s="22">
        <f t="shared" ca="1" si="7"/>
        <v>45.03</v>
      </c>
      <c r="AD55" s="19">
        <f t="shared" ca="1" si="13"/>
        <v>5</v>
      </c>
    </row>
    <row r="56" spans="2:30">
      <c r="B56" s="12">
        <v>7</v>
      </c>
      <c r="C56" s="28"/>
      <c r="D56" s="29" t="str">
        <f t="shared" si="8"/>
        <v>Кутаиси</v>
      </c>
      <c r="E56" s="20">
        <f t="shared" ref="E56:V56" si="16">$W56-E$68+$X$48*E34</f>
        <v>16</v>
      </c>
      <c r="F56" s="20">
        <f t="shared" si="16"/>
        <v>9</v>
      </c>
      <c r="G56" s="20">
        <f t="shared" si="16"/>
        <v>3</v>
      </c>
      <c r="H56" s="20">
        <f t="shared" si="16"/>
        <v>5</v>
      </c>
      <c r="I56" s="20">
        <f t="shared" si="16"/>
        <v>12</v>
      </c>
      <c r="J56" s="20">
        <f t="shared" si="16"/>
        <v>10</v>
      </c>
      <c r="K56" s="20">
        <f t="shared" si="16"/>
        <v>0</v>
      </c>
      <c r="L56" s="20">
        <f t="shared" si="16"/>
        <v>13</v>
      </c>
      <c r="M56" s="20">
        <f t="shared" si="16"/>
        <v>14</v>
      </c>
      <c r="N56" s="20">
        <f t="shared" si="16"/>
        <v>2</v>
      </c>
      <c r="O56" s="20">
        <f t="shared" si="16"/>
        <v>1</v>
      </c>
      <c r="P56" s="20">
        <f t="shared" si="16"/>
        <v>6</v>
      </c>
      <c r="Q56" s="20">
        <f t="shared" si="16"/>
        <v>16</v>
      </c>
      <c r="R56" s="20">
        <f t="shared" si="16"/>
        <v>7</v>
      </c>
      <c r="S56" s="20">
        <f t="shared" si="16"/>
        <v>11</v>
      </c>
      <c r="T56" s="20">
        <f t="shared" si="16"/>
        <v>15</v>
      </c>
      <c r="U56" s="20">
        <f t="shared" si="16"/>
        <v>8</v>
      </c>
      <c r="V56" s="20">
        <f t="shared" si="16"/>
        <v>4</v>
      </c>
      <c r="W56" s="21">
        <v>16</v>
      </c>
      <c r="AA56" s="5" t="str">
        <f t="shared" ca="1" si="10"/>
        <v>Тихорецк</v>
      </c>
      <c r="AB56" s="22">
        <f t="shared" ca="1" si="6"/>
        <v>40.1</v>
      </c>
      <c r="AC56" s="22">
        <f t="shared" ca="1" si="7"/>
        <v>45.86</v>
      </c>
      <c r="AD56" s="19">
        <f t="shared" ca="1" si="13"/>
        <v>15</v>
      </c>
    </row>
    <row r="57" spans="2:30">
      <c r="B57" s="12">
        <v>8</v>
      </c>
      <c r="C57" s="28"/>
      <c r="D57" s="29" t="str">
        <f t="shared" si="8"/>
        <v>Лабинск</v>
      </c>
      <c r="E57" s="20">
        <f t="shared" ref="E57:V57" si="17">$W57-E$68+$X$48*E35</f>
        <v>-14</v>
      </c>
      <c r="F57" s="20">
        <f t="shared" si="17"/>
        <v>-4</v>
      </c>
      <c r="G57" s="20">
        <f t="shared" si="17"/>
        <v>-10</v>
      </c>
      <c r="H57" s="20">
        <f t="shared" si="17"/>
        <v>-8</v>
      </c>
      <c r="I57" s="20">
        <f t="shared" si="17"/>
        <v>16</v>
      </c>
      <c r="J57" s="20">
        <f t="shared" si="17"/>
        <v>-3</v>
      </c>
      <c r="K57" s="20">
        <f t="shared" si="17"/>
        <v>-13</v>
      </c>
      <c r="L57" s="20">
        <f t="shared" si="17"/>
        <v>0</v>
      </c>
      <c r="M57" s="20">
        <f t="shared" si="17"/>
        <v>1</v>
      </c>
      <c r="N57" s="20">
        <f t="shared" si="17"/>
        <v>-11</v>
      </c>
      <c r="O57" s="20">
        <f t="shared" si="17"/>
        <v>-12</v>
      </c>
      <c r="P57" s="20">
        <f t="shared" si="17"/>
        <v>-7</v>
      </c>
      <c r="Q57" s="20">
        <f t="shared" si="17"/>
        <v>3</v>
      </c>
      <c r="R57" s="20">
        <f t="shared" si="17"/>
        <v>-6</v>
      </c>
      <c r="S57" s="20">
        <f t="shared" si="17"/>
        <v>-2</v>
      </c>
      <c r="T57" s="20">
        <f t="shared" si="17"/>
        <v>2</v>
      </c>
      <c r="U57" s="20">
        <f t="shared" si="17"/>
        <v>-5</v>
      </c>
      <c r="V57" s="20">
        <f t="shared" si="17"/>
        <v>-9</v>
      </c>
      <c r="W57" s="21">
        <v>3</v>
      </c>
      <c r="AA57" s="5" t="str">
        <f t="shared" ca="1" si="10"/>
        <v>Кропоткин</v>
      </c>
      <c r="AB57" s="22">
        <f t="shared" ca="1" si="6"/>
        <v>40.57</v>
      </c>
      <c r="AC57" s="22">
        <f t="shared" ca="1" si="7"/>
        <v>45.43</v>
      </c>
      <c r="AD57" s="19">
        <f t="shared" ca="1" si="13"/>
        <v>6</v>
      </c>
    </row>
    <row r="58" spans="2:30">
      <c r="B58" s="12">
        <v>9</v>
      </c>
      <c r="C58" s="28"/>
      <c r="D58" s="29" t="str">
        <f t="shared" si="8"/>
        <v>Майкоп</v>
      </c>
      <c r="E58" s="20">
        <f t="shared" ref="E58:V58" si="18">$W58-E$68+$X$48*E36</f>
        <v>-15</v>
      </c>
      <c r="F58" s="20">
        <f t="shared" si="18"/>
        <v>-5</v>
      </c>
      <c r="G58" s="20">
        <f t="shared" si="18"/>
        <v>-11</v>
      </c>
      <c r="H58" s="20">
        <f t="shared" si="18"/>
        <v>-9</v>
      </c>
      <c r="I58" s="20">
        <f t="shared" si="18"/>
        <v>-2</v>
      </c>
      <c r="J58" s="20">
        <f t="shared" si="18"/>
        <v>-4</v>
      </c>
      <c r="K58" s="20">
        <f t="shared" si="18"/>
        <v>-14</v>
      </c>
      <c r="L58" s="20">
        <f t="shared" si="18"/>
        <v>16</v>
      </c>
      <c r="M58" s="20">
        <f t="shared" si="18"/>
        <v>0</v>
      </c>
      <c r="N58" s="20">
        <f t="shared" si="18"/>
        <v>-12</v>
      </c>
      <c r="O58" s="20">
        <f t="shared" si="18"/>
        <v>-13</v>
      </c>
      <c r="P58" s="20">
        <f t="shared" si="18"/>
        <v>-8</v>
      </c>
      <c r="Q58" s="20">
        <f t="shared" si="18"/>
        <v>2</v>
      </c>
      <c r="R58" s="20">
        <f t="shared" si="18"/>
        <v>-7</v>
      </c>
      <c r="S58" s="20">
        <f t="shared" si="18"/>
        <v>-3</v>
      </c>
      <c r="T58" s="20">
        <f t="shared" si="18"/>
        <v>1</v>
      </c>
      <c r="U58" s="20">
        <f t="shared" si="18"/>
        <v>-6</v>
      </c>
      <c r="V58" s="20">
        <f t="shared" si="18"/>
        <v>-10</v>
      </c>
      <c r="W58" s="21">
        <v>2</v>
      </c>
      <c r="AA58" s="5" t="str">
        <f t="shared" ca="1" si="10"/>
        <v>Армавир</v>
      </c>
      <c r="AB58" s="22">
        <f t="shared" ca="1" si="6"/>
        <v>41.11</v>
      </c>
      <c r="AC58" s="22">
        <f t="shared" ca="1" si="7"/>
        <v>45</v>
      </c>
      <c r="AD58" s="19">
        <f t="shared" ca="1" si="13"/>
        <v>2</v>
      </c>
    </row>
    <row r="59" spans="2:30">
      <c r="B59" s="12">
        <v>10</v>
      </c>
      <c r="C59" s="28"/>
      <c r="D59" s="29" t="str">
        <f t="shared" si="8"/>
        <v>Мин. Воды</v>
      </c>
      <c r="E59" s="20">
        <f t="shared" ref="E59:V59" si="19">$W59-E$68+$X$48*E37</f>
        <v>-3</v>
      </c>
      <c r="F59" s="20">
        <f t="shared" si="19"/>
        <v>7</v>
      </c>
      <c r="G59" s="20">
        <f t="shared" si="19"/>
        <v>1</v>
      </c>
      <c r="H59" s="20">
        <f t="shared" si="19"/>
        <v>3</v>
      </c>
      <c r="I59" s="20">
        <f t="shared" si="19"/>
        <v>10</v>
      </c>
      <c r="J59" s="20">
        <f t="shared" si="19"/>
        <v>8</v>
      </c>
      <c r="K59" s="20">
        <f t="shared" si="19"/>
        <v>-2</v>
      </c>
      <c r="L59" s="20">
        <f t="shared" si="19"/>
        <v>11</v>
      </c>
      <c r="M59" s="20">
        <f t="shared" si="19"/>
        <v>12</v>
      </c>
      <c r="N59" s="20">
        <f t="shared" si="19"/>
        <v>0</v>
      </c>
      <c r="O59" s="20">
        <f t="shared" si="19"/>
        <v>16</v>
      </c>
      <c r="P59" s="20">
        <f t="shared" si="19"/>
        <v>4</v>
      </c>
      <c r="Q59" s="20">
        <f t="shared" si="19"/>
        <v>14</v>
      </c>
      <c r="R59" s="20">
        <f t="shared" si="19"/>
        <v>5</v>
      </c>
      <c r="S59" s="20">
        <f t="shared" si="19"/>
        <v>9</v>
      </c>
      <c r="T59" s="20">
        <f t="shared" si="19"/>
        <v>13</v>
      </c>
      <c r="U59" s="20">
        <f t="shared" si="19"/>
        <v>6</v>
      </c>
      <c r="V59" s="20">
        <f t="shared" si="19"/>
        <v>2</v>
      </c>
      <c r="W59" s="21">
        <v>14</v>
      </c>
      <c r="AA59" s="5" t="str">
        <f t="shared" ca="1" si="10"/>
        <v>Черкесск</v>
      </c>
      <c r="AB59" s="22">
        <f t="shared" ca="1" si="6"/>
        <v>42.05</v>
      </c>
      <c r="AC59" s="22">
        <f t="shared" ca="1" si="7"/>
        <v>44.21</v>
      </c>
      <c r="AD59" s="19">
        <f t="shared" ca="1" si="13"/>
        <v>17</v>
      </c>
    </row>
    <row r="60" spans="2:30">
      <c r="B60" s="12">
        <v>11</v>
      </c>
      <c r="C60" s="28"/>
      <c r="D60" s="29" t="str">
        <f t="shared" si="8"/>
        <v>Нальчик</v>
      </c>
      <c r="E60" s="20">
        <f t="shared" ref="E60:V60" si="20">$W60-E$68+$X$48*E38</f>
        <v>-2</v>
      </c>
      <c r="F60" s="20">
        <f t="shared" si="20"/>
        <v>8</v>
      </c>
      <c r="G60" s="20">
        <f t="shared" si="20"/>
        <v>2</v>
      </c>
      <c r="H60" s="20">
        <f t="shared" si="20"/>
        <v>4</v>
      </c>
      <c r="I60" s="20">
        <f t="shared" si="20"/>
        <v>11</v>
      </c>
      <c r="J60" s="20">
        <f t="shared" si="20"/>
        <v>9</v>
      </c>
      <c r="K60" s="20">
        <f t="shared" si="20"/>
        <v>16</v>
      </c>
      <c r="L60" s="20">
        <f t="shared" si="20"/>
        <v>12</v>
      </c>
      <c r="M60" s="20">
        <f t="shared" si="20"/>
        <v>13</v>
      </c>
      <c r="N60" s="20">
        <f t="shared" si="20"/>
        <v>1</v>
      </c>
      <c r="O60" s="20">
        <f t="shared" si="20"/>
        <v>0</v>
      </c>
      <c r="P60" s="20">
        <f t="shared" si="20"/>
        <v>5</v>
      </c>
      <c r="Q60" s="20">
        <f t="shared" si="20"/>
        <v>15</v>
      </c>
      <c r="R60" s="20">
        <f t="shared" si="20"/>
        <v>6</v>
      </c>
      <c r="S60" s="20">
        <f t="shared" si="20"/>
        <v>10</v>
      </c>
      <c r="T60" s="20">
        <f t="shared" si="20"/>
        <v>14</v>
      </c>
      <c r="U60" s="20">
        <f t="shared" si="20"/>
        <v>7</v>
      </c>
      <c r="V60" s="20">
        <f t="shared" si="20"/>
        <v>3</v>
      </c>
      <c r="W60" s="21">
        <v>15</v>
      </c>
      <c r="AA60" s="5" t="str">
        <f t="shared" ca="1" si="10"/>
        <v>Ставрополь</v>
      </c>
      <c r="AB60" s="22">
        <f t="shared" ca="1" si="6"/>
        <v>41.98</v>
      </c>
      <c r="AC60" s="22">
        <f t="shared" ca="1" si="7"/>
        <v>45.05</v>
      </c>
      <c r="AD60" s="19">
        <f t="shared" ca="1" si="13"/>
        <v>14</v>
      </c>
    </row>
    <row r="61" spans="2:30">
      <c r="B61" s="12">
        <v>12</v>
      </c>
      <c r="C61" s="28"/>
      <c r="D61" s="29" t="str">
        <f t="shared" si="8"/>
        <v>Светлоград</v>
      </c>
      <c r="E61" s="20">
        <f t="shared" ref="E61:V61" si="21">$W61-E$68+$X$48*E39</f>
        <v>-7</v>
      </c>
      <c r="F61" s="20">
        <f t="shared" si="21"/>
        <v>3</v>
      </c>
      <c r="G61" s="20">
        <f t="shared" si="21"/>
        <v>-3</v>
      </c>
      <c r="H61" s="20">
        <f t="shared" si="21"/>
        <v>16</v>
      </c>
      <c r="I61" s="20">
        <f t="shared" si="21"/>
        <v>6</v>
      </c>
      <c r="J61" s="20">
        <f t="shared" si="21"/>
        <v>4</v>
      </c>
      <c r="K61" s="20">
        <f t="shared" si="21"/>
        <v>-6</v>
      </c>
      <c r="L61" s="20">
        <f t="shared" si="21"/>
        <v>7</v>
      </c>
      <c r="M61" s="20">
        <f t="shared" si="21"/>
        <v>8</v>
      </c>
      <c r="N61" s="20">
        <f t="shared" si="21"/>
        <v>-4</v>
      </c>
      <c r="O61" s="20">
        <f t="shared" si="21"/>
        <v>-5</v>
      </c>
      <c r="P61" s="20">
        <f t="shared" si="21"/>
        <v>0</v>
      </c>
      <c r="Q61" s="20">
        <f t="shared" si="21"/>
        <v>10</v>
      </c>
      <c r="R61" s="20">
        <f t="shared" si="21"/>
        <v>1</v>
      </c>
      <c r="S61" s="20">
        <f t="shared" si="21"/>
        <v>5</v>
      </c>
      <c r="T61" s="20">
        <f t="shared" si="21"/>
        <v>9</v>
      </c>
      <c r="U61" s="20">
        <f t="shared" si="21"/>
        <v>2</v>
      </c>
      <c r="V61" s="20">
        <f t="shared" si="21"/>
        <v>-2</v>
      </c>
      <c r="W61" s="21">
        <v>10</v>
      </c>
      <c r="AA61" s="5" t="str">
        <f t="shared" ca="1" si="10"/>
        <v>Светлоград</v>
      </c>
      <c r="AB61" s="22">
        <f t="shared" ca="1" si="6"/>
        <v>42.86</v>
      </c>
      <c r="AC61" s="22">
        <f t="shared" ca="1" si="7"/>
        <v>45.33</v>
      </c>
      <c r="AD61" s="19">
        <f t="shared" ca="1" si="13"/>
        <v>12</v>
      </c>
    </row>
    <row r="62" spans="2:30">
      <c r="B62" s="12">
        <v>13</v>
      </c>
      <c r="C62" s="28"/>
      <c r="D62" s="29" t="str">
        <f t="shared" si="8"/>
        <v xml:space="preserve">Сочи </v>
      </c>
      <c r="E62" s="20">
        <f t="shared" ref="E62:V62" si="22">$W62-E$68+$X$48*E40</f>
        <v>-17</v>
      </c>
      <c r="F62" s="20">
        <f t="shared" si="22"/>
        <v>-7</v>
      </c>
      <c r="G62" s="20">
        <f t="shared" si="22"/>
        <v>-13</v>
      </c>
      <c r="H62" s="20">
        <f t="shared" si="22"/>
        <v>-11</v>
      </c>
      <c r="I62" s="20">
        <f t="shared" si="22"/>
        <v>-4</v>
      </c>
      <c r="J62" s="20">
        <f t="shared" si="22"/>
        <v>-6</v>
      </c>
      <c r="K62" s="20">
        <f t="shared" si="22"/>
        <v>-16</v>
      </c>
      <c r="L62" s="20">
        <f t="shared" si="22"/>
        <v>-3</v>
      </c>
      <c r="M62" s="20">
        <f t="shared" si="22"/>
        <v>-2</v>
      </c>
      <c r="N62" s="20">
        <f t="shared" si="22"/>
        <v>-14</v>
      </c>
      <c r="O62" s="20">
        <f t="shared" si="22"/>
        <v>-15</v>
      </c>
      <c r="P62" s="20">
        <f t="shared" si="22"/>
        <v>-10</v>
      </c>
      <c r="Q62" s="20">
        <f t="shared" si="22"/>
        <v>0</v>
      </c>
      <c r="R62" s="20">
        <f t="shared" si="22"/>
        <v>-9</v>
      </c>
      <c r="S62" s="20">
        <f t="shared" si="22"/>
        <v>-5</v>
      </c>
      <c r="T62" s="20">
        <f t="shared" si="22"/>
        <v>16</v>
      </c>
      <c r="U62" s="20">
        <f t="shared" si="22"/>
        <v>-8</v>
      </c>
      <c r="V62" s="20">
        <f t="shared" si="22"/>
        <v>-12</v>
      </c>
      <c r="W62" s="21">
        <v>0</v>
      </c>
      <c r="AA62" s="5" t="str">
        <f t="shared" ca="1" si="10"/>
        <v>Ипатово</v>
      </c>
      <c r="AB62" s="22">
        <f t="shared" ca="1" si="6"/>
        <v>42.9</v>
      </c>
      <c r="AC62" s="22">
        <f t="shared" ca="1" si="7"/>
        <v>45.72</v>
      </c>
      <c r="AD62" s="19">
        <f t="shared" ca="1" si="13"/>
        <v>4</v>
      </c>
    </row>
    <row r="63" spans="2:30">
      <c r="B63" s="12">
        <v>14</v>
      </c>
      <c r="C63" s="28"/>
      <c r="D63" s="29" t="str">
        <f t="shared" si="8"/>
        <v>Ставрополь</v>
      </c>
      <c r="E63" s="20">
        <f t="shared" ref="E63:V63" si="23">$W63-E$68+$X$48*E41</f>
        <v>-8</v>
      </c>
      <c r="F63" s="20">
        <f t="shared" si="23"/>
        <v>2</v>
      </c>
      <c r="G63" s="20">
        <f t="shared" si="23"/>
        <v>-4</v>
      </c>
      <c r="H63" s="20">
        <f t="shared" si="23"/>
        <v>-2</v>
      </c>
      <c r="I63" s="20">
        <f t="shared" si="23"/>
        <v>5</v>
      </c>
      <c r="J63" s="20">
        <f t="shared" si="23"/>
        <v>3</v>
      </c>
      <c r="K63" s="20">
        <f t="shared" si="23"/>
        <v>-7</v>
      </c>
      <c r="L63" s="20">
        <f t="shared" si="23"/>
        <v>6</v>
      </c>
      <c r="M63" s="20">
        <f t="shared" si="23"/>
        <v>7</v>
      </c>
      <c r="N63" s="20">
        <f t="shared" si="23"/>
        <v>-5</v>
      </c>
      <c r="O63" s="20">
        <f t="shared" si="23"/>
        <v>-6</v>
      </c>
      <c r="P63" s="20">
        <f t="shared" si="23"/>
        <v>16</v>
      </c>
      <c r="Q63" s="20">
        <f t="shared" si="23"/>
        <v>9</v>
      </c>
      <c r="R63" s="20">
        <f t="shared" si="23"/>
        <v>0</v>
      </c>
      <c r="S63" s="20">
        <f t="shared" si="23"/>
        <v>4</v>
      </c>
      <c r="T63" s="20">
        <f t="shared" si="23"/>
        <v>8</v>
      </c>
      <c r="U63" s="20">
        <f t="shared" si="23"/>
        <v>1</v>
      </c>
      <c r="V63" s="20">
        <f t="shared" si="23"/>
        <v>-3</v>
      </c>
      <c r="W63" s="21">
        <v>9</v>
      </c>
      <c r="AA63" s="5" t="str">
        <f t="shared" ca="1" si="10"/>
        <v>Элиста</v>
      </c>
      <c r="AB63" s="22">
        <f t="shared" ca="1" si="6"/>
        <v>44.26</v>
      </c>
      <c r="AC63" s="22">
        <f t="shared" ca="1" si="7"/>
        <v>46.32</v>
      </c>
      <c r="AD63" s="19">
        <f t="shared" ca="1" si="13"/>
        <v>18</v>
      </c>
    </row>
    <row r="64" spans="2:30">
      <c r="B64" s="12">
        <v>15</v>
      </c>
      <c r="C64" s="28"/>
      <c r="D64" s="29" t="str">
        <f t="shared" si="8"/>
        <v>Тихорецк</v>
      </c>
      <c r="E64" s="20">
        <f t="shared" ref="E64:V64" si="24">$W64-E$68+$X$48*E42</f>
        <v>-12</v>
      </c>
      <c r="F64" s="20">
        <f t="shared" si="24"/>
        <v>-2</v>
      </c>
      <c r="G64" s="20">
        <f t="shared" si="24"/>
        <v>-8</v>
      </c>
      <c r="H64" s="20">
        <f t="shared" si="24"/>
        <v>-6</v>
      </c>
      <c r="I64" s="20">
        <f t="shared" si="24"/>
        <v>1</v>
      </c>
      <c r="J64" s="20">
        <f t="shared" si="24"/>
        <v>16</v>
      </c>
      <c r="K64" s="20">
        <f t="shared" si="24"/>
        <v>-11</v>
      </c>
      <c r="L64" s="20">
        <f t="shared" si="24"/>
        <v>2</v>
      </c>
      <c r="M64" s="20">
        <f t="shared" si="24"/>
        <v>3</v>
      </c>
      <c r="N64" s="20">
        <f t="shared" si="24"/>
        <v>-9</v>
      </c>
      <c r="O64" s="20">
        <f t="shared" si="24"/>
        <v>-10</v>
      </c>
      <c r="P64" s="20">
        <f t="shared" si="24"/>
        <v>-5</v>
      </c>
      <c r="Q64" s="20">
        <f t="shared" si="24"/>
        <v>5</v>
      </c>
      <c r="R64" s="20">
        <f t="shared" si="24"/>
        <v>-4</v>
      </c>
      <c r="S64" s="20">
        <f t="shared" si="24"/>
        <v>0</v>
      </c>
      <c r="T64" s="20">
        <f t="shared" si="24"/>
        <v>4</v>
      </c>
      <c r="U64" s="20">
        <f t="shared" si="24"/>
        <v>-3</v>
      </c>
      <c r="V64" s="20">
        <f t="shared" si="24"/>
        <v>-7</v>
      </c>
      <c r="W64" s="21">
        <v>5</v>
      </c>
      <c r="AA64" s="5" t="str">
        <f t="shared" ca="1" si="10"/>
        <v>Буденновск</v>
      </c>
      <c r="AB64" s="22">
        <f t="shared" ca="1" si="6"/>
        <v>44.17</v>
      </c>
      <c r="AC64" s="22">
        <f t="shared" ca="1" si="7"/>
        <v>44.78</v>
      </c>
      <c r="AD64" s="19">
        <f t="shared" ca="1" si="13"/>
        <v>3</v>
      </c>
    </row>
    <row r="65" spans="2:30">
      <c r="B65" s="12">
        <v>16</v>
      </c>
      <c r="C65" s="28"/>
      <c r="D65" s="29" t="str">
        <f t="shared" si="8"/>
        <v>Туапсе</v>
      </c>
      <c r="E65" s="20">
        <f t="shared" ref="E65:V65" si="25">$W65-E$68+$X$48*E43</f>
        <v>-16</v>
      </c>
      <c r="F65" s="20">
        <f t="shared" si="25"/>
        <v>-6</v>
      </c>
      <c r="G65" s="20">
        <f t="shared" si="25"/>
        <v>-12</v>
      </c>
      <c r="H65" s="20">
        <f t="shared" si="25"/>
        <v>-10</v>
      </c>
      <c r="I65" s="20">
        <f t="shared" si="25"/>
        <v>-3</v>
      </c>
      <c r="J65" s="20">
        <f t="shared" si="25"/>
        <v>-5</v>
      </c>
      <c r="K65" s="20">
        <f t="shared" si="25"/>
        <v>-15</v>
      </c>
      <c r="L65" s="20">
        <f t="shared" si="25"/>
        <v>-2</v>
      </c>
      <c r="M65" s="20">
        <f t="shared" si="25"/>
        <v>16</v>
      </c>
      <c r="N65" s="20">
        <f t="shared" si="25"/>
        <v>-13</v>
      </c>
      <c r="O65" s="20">
        <f t="shared" si="25"/>
        <v>-14</v>
      </c>
      <c r="P65" s="20">
        <f t="shared" si="25"/>
        <v>-9</v>
      </c>
      <c r="Q65" s="20">
        <f t="shared" si="25"/>
        <v>1</v>
      </c>
      <c r="R65" s="20">
        <f t="shared" si="25"/>
        <v>-8</v>
      </c>
      <c r="S65" s="20">
        <f t="shared" si="25"/>
        <v>-4</v>
      </c>
      <c r="T65" s="20">
        <f t="shared" si="25"/>
        <v>0</v>
      </c>
      <c r="U65" s="20">
        <f t="shared" si="25"/>
        <v>-7</v>
      </c>
      <c r="V65" s="20">
        <f t="shared" si="25"/>
        <v>-11</v>
      </c>
      <c r="W65" s="21">
        <v>1</v>
      </c>
      <c r="AA65" s="5" t="str">
        <f t="shared" ca="1" si="10"/>
        <v>Мин. Воды</v>
      </c>
      <c r="AB65" s="22">
        <f t="shared" ca="1" si="6"/>
        <v>43.13</v>
      </c>
      <c r="AC65" s="22">
        <f t="shared" ca="1" si="7"/>
        <v>44.22</v>
      </c>
      <c r="AD65" s="19">
        <f t="shared" ca="1" si="13"/>
        <v>10</v>
      </c>
    </row>
    <row r="66" spans="2:30">
      <c r="B66" s="12">
        <v>17</v>
      </c>
      <c r="C66" s="28"/>
      <c r="D66" s="29" t="str">
        <f t="shared" si="8"/>
        <v>Черкесск</v>
      </c>
      <c r="E66" s="20">
        <f t="shared" ref="E66:V66" si="26">$W66-E$68+$X$48*E44</f>
        <v>-9</v>
      </c>
      <c r="F66" s="20">
        <f t="shared" si="26"/>
        <v>1</v>
      </c>
      <c r="G66" s="20">
        <f t="shared" si="26"/>
        <v>-5</v>
      </c>
      <c r="H66" s="20">
        <f t="shared" si="26"/>
        <v>-3</v>
      </c>
      <c r="I66" s="20">
        <f t="shared" si="26"/>
        <v>4</v>
      </c>
      <c r="J66" s="20">
        <f t="shared" si="26"/>
        <v>2</v>
      </c>
      <c r="K66" s="20">
        <f t="shared" si="26"/>
        <v>-8</v>
      </c>
      <c r="L66" s="20">
        <f t="shared" si="26"/>
        <v>5</v>
      </c>
      <c r="M66" s="20">
        <f t="shared" si="26"/>
        <v>6</v>
      </c>
      <c r="N66" s="20">
        <f t="shared" si="26"/>
        <v>-6</v>
      </c>
      <c r="O66" s="20">
        <f t="shared" si="26"/>
        <v>-7</v>
      </c>
      <c r="P66" s="20">
        <f t="shared" si="26"/>
        <v>-2</v>
      </c>
      <c r="Q66" s="20">
        <f t="shared" si="26"/>
        <v>8</v>
      </c>
      <c r="R66" s="20">
        <f t="shared" si="26"/>
        <v>16</v>
      </c>
      <c r="S66" s="20">
        <f t="shared" si="26"/>
        <v>3</v>
      </c>
      <c r="T66" s="20">
        <f t="shared" si="26"/>
        <v>7</v>
      </c>
      <c r="U66" s="20">
        <f t="shared" si="26"/>
        <v>0</v>
      </c>
      <c r="V66" s="20">
        <f t="shared" si="26"/>
        <v>-4</v>
      </c>
      <c r="W66" s="21">
        <v>8</v>
      </c>
      <c r="AA66" s="5" t="str">
        <f t="shared" ca="1" si="10"/>
        <v>Нальчик</v>
      </c>
      <c r="AB66" s="22">
        <f t="shared" ca="1" si="6"/>
        <v>43.62</v>
      </c>
      <c r="AC66" s="22">
        <f t="shared" ca="1" si="7"/>
        <v>43.48</v>
      </c>
      <c r="AD66" s="19">
        <f t="shared" ca="1" si="13"/>
        <v>11</v>
      </c>
    </row>
    <row r="67" spans="2:30">
      <c r="B67" s="12">
        <v>18</v>
      </c>
      <c r="C67" s="28"/>
      <c r="D67" s="29" t="str">
        <f t="shared" si="8"/>
        <v>Элиста</v>
      </c>
      <c r="E67" s="20">
        <f t="shared" ref="E67:V67" si="27">$W67-E$68+$X$48*E45</f>
        <v>-5</v>
      </c>
      <c r="F67" s="20">
        <f t="shared" si="27"/>
        <v>5</v>
      </c>
      <c r="G67" s="20">
        <f t="shared" si="27"/>
        <v>16</v>
      </c>
      <c r="H67" s="20">
        <f t="shared" si="27"/>
        <v>1</v>
      </c>
      <c r="I67" s="20">
        <f t="shared" si="27"/>
        <v>8</v>
      </c>
      <c r="J67" s="20">
        <f t="shared" si="27"/>
        <v>6</v>
      </c>
      <c r="K67" s="20">
        <f t="shared" si="27"/>
        <v>-4</v>
      </c>
      <c r="L67" s="20">
        <f t="shared" si="27"/>
        <v>9</v>
      </c>
      <c r="M67" s="20">
        <f t="shared" si="27"/>
        <v>10</v>
      </c>
      <c r="N67" s="20">
        <f t="shared" si="27"/>
        <v>-2</v>
      </c>
      <c r="O67" s="20">
        <f t="shared" si="27"/>
        <v>-3</v>
      </c>
      <c r="P67" s="20">
        <f t="shared" si="27"/>
        <v>2</v>
      </c>
      <c r="Q67" s="20">
        <f t="shared" si="27"/>
        <v>12</v>
      </c>
      <c r="R67" s="20">
        <f t="shared" si="27"/>
        <v>3</v>
      </c>
      <c r="S67" s="20">
        <f t="shared" si="27"/>
        <v>7</v>
      </c>
      <c r="T67" s="20">
        <f t="shared" si="27"/>
        <v>11</v>
      </c>
      <c r="U67" s="20">
        <f t="shared" si="27"/>
        <v>4</v>
      </c>
      <c r="V67" s="20">
        <f t="shared" si="27"/>
        <v>0</v>
      </c>
      <c r="W67" s="21">
        <v>12</v>
      </c>
      <c r="AA67" s="5" t="str">
        <f t="shared" ca="1" si="10"/>
        <v>Кутаиси</v>
      </c>
      <c r="AB67" s="22">
        <f t="shared" ca="1" si="6"/>
        <v>42.72</v>
      </c>
      <c r="AC67" s="22">
        <f t="shared" ca="1" si="7"/>
        <v>42.27</v>
      </c>
      <c r="AD67" s="19">
        <f t="shared" ca="1" si="13"/>
        <v>7</v>
      </c>
    </row>
    <row r="68" spans="2:30">
      <c r="E68" s="15">
        <f t="array" ref="E68:V68">TRANSPOSE(W50:W67)</f>
        <v>17</v>
      </c>
      <c r="F68" s="15">
        <v>7</v>
      </c>
      <c r="G68" s="15">
        <v>13</v>
      </c>
      <c r="H68" s="15">
        <v>11</v>
      </c>
      <c r="I68" s="15">
        <v>4</v>
      </c>
      <c r="J68" s="15">
        <v>6</v>
      </c>
      <c r="K68" s="15">
        <v>16</v>
      </c>
      <c r="L68" s="15">
        <v>3</v>
      </c>
      <c r="M68" s="15">
        <v>2</v>
      </c>
      <c r="N68" s="15">
        <v>14</v>
      </c>
      <c r="O68" s="15">
        <v>15</v>
      </c>
      <c r="P68" s="15">
        <v>10</v>
      </c>
      <c r="Q68" s="15">
        <v>0</v>
      </c>
      <c r="R68" s="15">
        <v>9</v>
      </c>
      <c r="S68" s="15">
        <v>5</v>
      </c>
      <c r="T68" s="15">
        <v>1</v>
      </c>
      <c r="U68" s="15">
        <v>8</v>
      </c>
      <c r="V68" s="15">
        <v>12</v>
      </c>
      <c r="AA68" s="5" t="str">
        <f t="shared" ca="1" si="10"/>
        <v>Сухум</v>
      </c>
      <c r="AB68" s="22">
        <f t="shared" ca="1" si="6"/>
        <v>41.02</v>
      </c>
      <c r="AC68" s="22">
        <f t="shared" ca="1" si="7"/>
        <v>43</v>
      </c>
      <c r="AD68" s="19">
        <f t="shared" ca="1" si="13"/>
        <v>1</v>
      </c>
    </row>
    <row r="69" spans="2:30" ht="15.7" customHeight="1"/>
  </sheetData>
  <mergeCells count="1">
    <mergeCell ref="A1:B1"/>
  </mergeCells>
  <conditionalFormatting sqref="E28:V45">
    <cfRule type="cellIs" dxfId="2" priority="5" operator="equal">
      <formula>1</formula>
    </cfRule>
  </conditionalFormatting>
  <conditionalFormatting sqref="E51:V67">
    <cfRule type="cellIs" dxfId="1" priority="4" operator="equal">
      <formula>21</formula>
    </cfRule>
  </conditionalFormatting>
  <conditionalFormatting sqref="E6:V23">
    <cfRule type="cellIs" dxfId="0" priority="1" operator="equal">
      <formula>10000</formula>
    </cfRule>
  </conditionalFormatting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C3978-826A-4ADA-B4B2-065243BFC48C}">
  <dimension ref="A2:K39"/>
  <sheetViews>
    <sheetView topLeftCell="A10" workbookViewId="0">
      <selection activeCell="A21" sqref="A21:D39"/>
    </sheetView>
  </sheetViews>
  <sheetFormatPr defaultRowHeight="14.4"/>
  <cols>
    <col min="1" max="1" width="3.26171875" customWidth="1"/>
    <col min="2" max="2" width="21.83984375" bestFit="1" customWidth="1"/>
    <col min="3" max="3" width="12.26171875" customWidth="1"/>
    <col min="4" max="4" width="9.15625" customWidth="1"/>
    <col min="5" max="5" width="3.5234375" customWidth="1"/>
    <col min="6" max="6" width="21.7890625" bestFit="1" customWidth="1"/>
    <col min="7" max="7" width="10.7890625" customWidth="1"/>
    <col min="10" max="10" width="21.83984375" bestFit="1" customWidth="1"/>
  </cols>
  <sheetData>
    <row r="2" spans="1:11" ht="28.8">
      <c r="A2" s="1"/>
      <c r="B2" s="42" t="s">
        <v>18</v>
      </c>
      <c r="C2" s="42" t="s">
        <v>19</v>
      </c>
      <c r="E2" s="42"/>
      <c r="F2" s="42" t="s">
        <v>18</v>
      </c>
      <c r="G2" s="42" t="s">
        <v>19</v>
      </c>
      <c r="J2" s="1" t="s">
        <v>31</v>
      </c>
      <c r="K2" s="1">
        <v>64</v>
      </c>
    </row>
    <row r="3" spans="1:11">
      <c r="A3" s="1">
        <v>1</v>
      </c>
      <c r="B3" s="1" t="s">
        <v>20</v>
      </c>
      <c r="C3" s="1">
        <v>83</v>
      </c>
      <c r="E3" s="1">
        <v>16</v>
      </c>
      <c r="F3" s="1" t="s">
        <v>44</v>
      </c>
      <c r="G3" s="1">
        <v>204</v>
      </c>
      <c r="J3" s="1" t="s">
        <v>49</v>
      </c>
      <c r="K3" s="1">
        <v>68</v>
      </c>
    </row>
    <row r="4" spans="1:11">
      <c r="A4" s="1">
        <v>2</v>
      </c>
      <c r="B4" s="1" t="s">
        <v>23</v>
      </c>
      <c r="C4" s="1">
        <v>151</v>
      </c>
      <c r="E4" s="1">
        <v>17</v>
      </c>
      <c r="F4" s="1" t="s">
        <v>35</v>
      </c>
      <c r="G4" s="1">
        <v>176</v>
      </c>
      <c r="J4" s="1" t="s">
        <v>33</v>
      </c>
      <c r="K4" s="1">
        <v>73</v>
      </c>
    </row>
    <row r="5" spans="1:11">
      <c r="A5" s="1">
        <v>3</v>
      </c>
      <c r="B5" s="1" t="s">
        <v>21</v>
      </c>
      <c r="C5" s="1">
        <v>110</v>
      </c>
      <c r="E5" s="1">
        <v>18</v>
      </c>
      <c r="F5" s="1" t="s">
        <v>34</v>
      </c>
      <c r="G5" s="1">
        <v>166</v>
      </c>
      <c r="J5" s="1" t="s">
        <v>39</v>
      </c>
      <c r="K5" s="1">
        <v>82</v>
      </c>
    </row>
    <row r="6" spans="1:11">
      <c r="A6" s="1">
        <v>4</v>
      </c>
      <c r="B6" s="1" t="s">
        <v>22</v>
      </c>
      <c r="C6" s="1">
        <v>112</v>
      </c>
      <c r="E6" s="1">
        <v>19</v>
      </c>
      <c r="F6" s="1" t="s">
        <v>32</v>
      </c>
      <c r="G6" s="1">
        <v>95</v>
      </c>
      <c r="J6" s="1" t="s">
        <v>20</v>
      </c>
      <c r="K6" s="1">
        <v>83</v>
      </c>
    </row>
    <row r="7" spans="1:11">
      <c r="A7" s="1">
        <v>5</v>
      </c>
      <c r="B7" s="1" t="s">
        <v>24</v>
      </c>
      <c r="C7" s="1">
        <v>113</v>
      </c>
      <c r="E7" s="1">
        <v>20</v>
      </c>
      <c r="F7" s="1" t="s">
        <v>36</v>
      </c>
      <c r="G7" s="1">
        <v>145</v>
      </c>
      <c r="J7" s="1" t="s">
        <v>38</v>
      </c>
      <c r="K7" s="1">
        <v>84</v>
      </c>
    </row>
    <row r="8" spans="1:11">
      <c r="A8" s="1">
        <v>6</v>
      </c>
      <c r="B8" s="1" t="s">
        <v>45</v>
      </c>
      <c r="C8" s="1">
        <v>141</v>
      </c>
      <c r="E8" s="1">
        <v>21</v>
      </c>
      <c r="F8" s="1" t="s">
        <v>37</v>
      </c>
      <c r="G8" s="1">
        <v>90</v>
      </c>
      <c r="J8" s="1" t="s">
        <v>37</v>
      </c>
      <c r="K8" s="1">
        <v>90</v>
      </c>
    </row>
    <row r="9" spans="1:11">
      <c r="A9" s="1">
        <v>7</v>
      </c>
      <c r="B9" s="1" t="s">
        <v>25</v>
      </c>
      <c r="C9" s="1">
        <v>230</v>
      </c>
      <c r="E9" s="1">
        <v>22</v>
      </c>
      <c r="F9" s="1" t="s">
        <v>43</v>
      </c>
      <c r="G9" s="1">
        <v>365</v>
      </c>
      <c r="J9" s="1" t="s">
        <v>26</v>
      </c>
      <c r="K9" s="1">
        <v>94</v>
      </c>
    </row>
    <row r="10" spans="1:11">
      <c r="A10" s="1">
        <v>8</v>
      </c>
      <c r="B10" s="1" t="s">
        <v>26</v>
      </c>
      <c r="C10" s="1">
        <v>94</v>
      </c>
      <c r="E10" s="1">
        <v>23</v>
      </c>
      <c r="F10" s="1" t="s">
        <v>38</v>
      </c>
      <c r="G10" s="1">
        <v>84</v>
      </c>
      <c r="J10" s="1" t="s">
        <v>32</v>
      </c>
      <c r="K10" s="1">
        <v>95</v>
      </c>
    </row>
    <row r="11" spans="1:11">
      <c r="A11" s="1">
        <v>9</v>
      </c>
      <c r="B11" s="1" t="s">
        <v>27</v>
      </c>
      <c r="C11" s="1">
        <v>130</v>
      </c>
      <c r="E11" s="1">
        <v>24</v>
      </c>
      <c r="F11" s="1" t="s">
        <v>42</v>
      </c>
      <c r="G11" s="1">
        <v>138</v>
      </c>
      <c r="J11" s="1" t="s">
        <v>46</v>
      </c>
      <c r="K11" s="1">
        <v>105</v>
      </c>
    </row>
    <row r="12" spans="1:11">
      <c r="A12" s="1">
        <v>10</v>
      </c>
      <c r="B12" s="1" t="s">
        <v>28</v>
      </c>
      <c r="C12" s="1">
        <v>143</v>
      </c>
      <c r="E12" s="1">
        <v>25</v>
      </c>
      <c r="F12" s="1" t="s">
        <v>50</v>
      </c>
      <c r="G12" s="1">
        <v>130</v>
      </c>
      <c r="J12" s="1" t="s">
        <v>21</v>
      </c>
      <c r="K12" s="1">
        <v>110</v>
      </c>
    </row>
    <row r="13" spans="1:11">
      <c r="A13" s="1">
        <v>11</v>
      </c>
      <c r="B13" s="1" t="s">
        <v>29</v>
      </c>
      <c r="C13" s="1">
        <v>160</v>
      </c>
      <c r="E13" s="1">
        <v>26</v>
      </c>
      <c r="F13" s="1" t="s">
        <v>39</v>
      </c>
      <c r="G13" s="1">
        <v>82</v>
      </c>
      <c r="J13" s="1" t="s">
        <v>40</v>
      </c>
      <c r="K13" s="1">
        <v>110</v>
      </c>
    </row>
    <row r="14" spans="1:11">
      <c r="A14" s="1">
        <v>12</v>
      </c>
      <c r="B14" s="1" t="s">
        <v>49</v>
      </c>
      <c r="C14" s="1">
        <v>68</v>
      </c>
      <c r="E14" s="1">
        <v>27</v>
      </c>
      <c r="F14" s="1" t="s">
        <v>40</v>
      </c>
      <c r="G14" s="1">
        <v>110</v>
      </c>
      <c r="J14" s="1" t="s">
        <v>22</v>
      </c>
      <c r="K14" s="1">
        <v>112</v>
      </c>
    </row>
    <row r="15" spans="1:11">
      <c r="A15" s="1">
        <v>13</v>
      </c>
      <c r="B15" s="1" t="s">
        <v>33</v>
      </c>
      <c r="C15" s="1">
        <v>73</v>
      </c>
      <c r="E15" s="1">
        <v>28</v>
      </c>
      <c r="F15" s="1" t="s">
        <v>46</v>
      </c>
      <c r="G15" s="1">
        <v>105</v>
      </c>
      <c r="J15" s="1" t="s">
        <v>24</v>
      </c>
      <c r="K15" s="1">
        <v>113</v>
      </c>
    </row>
    <row r="16" spans="1:11">
      <c r="A16" s="1">
        <v>14</v>
      </c>
      <c r="B16" s="1" t="s">
        <v>30</v>
      </c>
      <c r="C16" s="1">
        <v>150</v>
      </c>
      <c r="E16" s="1">
        <v>29</v>
      </c>
      <c r="F16" s="1" t="s">
        <v>41</v>
      </c>
      <c r="G16" s="1">
        <v>406</v>
      </c>
      <c r="J16" s="1" t="s">
        <v>27</v>
      </c>
      <c r="K16" s="1">
        <v>130</v>
      </c>
    </row>
    <row r="17" spans="1:11">
      <c r="A17" s="1">
        <v>15</v>
      </c>
      <c r="B17" s="1" t="s">
        <v>31</v>
      </c>
      <c r="C17" s="1">
        <v>64</v>
      </c>
      <c r="E17" s="1">
        <v>30</v>
      </c>
      <c r="F17" s="1" t="s">
        <v>47</v>
      </c>
      <c r="G17" s="1">
        <v>205</v>
      </c>
      <c r="J17" s="1" t="s">
        <v>50</v>
      </c>
      <c r="K17" s="1">
        <v>130</v>
      </c>
    </row>
    <row r="18" spans="1:11">
      <c r="A18" s="1"/>
      <c r="B18" s="1"/>
      <c r="C18" s="1"/>
      <c r="E18" s="1">
        <v>31</v>
      </c>
      <c r="F18" s="1" t="s">
        <v>48</v>
      </c>
      <c r="G18" s="1">
        <v>209</v>
      </c>
      <c r="J18" s="1" t="s">
        <v>42</v>
      </c>
      <c r="K18" s="1">
        <v>138</v>
      </c>
    </row>
    <row r="19" spans="1:11">
      <c r="J19" s="1" t="s">
        <v>45</v>
      </c>
      <c r="K19" s="1">
        <v>141</v>
      </c>
    </row>
    <row r="20" spans="1:11">
      <c r="A20" s="4"/>
      <c r="B20" s="4"/>
      <c r="C20" s="4"/>
      <c r="D20" s="38"/>
      <c r="J20" s="1" t="s">
        <v>28</v>
      </c>
      <c r="K20" s="1">
        <v>143</v>
      </c>
    </row>
    <row r="21" spans="1:11">
      <c r="A21" s="11"/>
      <c r="B21" s="43"/>
      <c r="C21" s="43" t="s">
        <v>61</v>
      </c>
      <c r="D21" s="43" t="s">
        <v>62</v>
      </c>
      <c r="J21" s="1" t="s">
        <v>36</v>
      </c>
      <c r="K21" s="1">
        <v>145</v>
      </c>
    </row>
    <row r="22" spans="1:11">
      <c r="A22" s="11">
        <v>1</v>
      </c>
      <c r="B22" s="46" t="s">
        <v>17</v>
      </c>
      <c r="C22" s="44">
        <v>41.02</v>
      </c>
      <c r="D22" s="44">
        <v>43</v>
      </c>
      <c r="J22" s="1" t="s">
        <v>30</v>
      </c>
      <c r="K22" s="1">
        <v>150</v>
      </c>
    </row>
    <row r="23" spans="1:11">
      <c r="A23" s="11">
        <v>2</v>
      </c>
      <c r="B23" s="45" t="s">
        <v>1</v>
      </c>
      <c r="C23" s="44">
        <v>41.11</v>
      </c>
      <c r="D23" s="44">
        <v>45</v>
      </c>
      <c r="J23" s="1" t="s">
        <v>23</v>
      </c>
      <c r="K23" s="1">
        <v>151</v>
      </c>
    </row>
    <row r="24" spans="1:11">
      <c r="A24" s="11">
        <v>3</v>
      </c>
      <c r="B24" s="45" t="s">
        <v>14</v>
      </c>
      <c r="C24" s="44">
        <v>44.17</v>
      </c>
      <c r="D24" s="44">
        <v>44.78</v>
      </c>
      <c r="J24" s="1" t="s">
        <v>29</v>
      </c>
      <c r="K24" s="1">
        <v>160</v>
      </c>
    </row>
    <row r="25" spans="1:11">
      <c r="A25" s="11">
        <v>4</v>
      </c>
      <c r="B25" s="45" t="s">
        <v>2</v>
      </c>
      <c r="C25" s="44">
        <v>42.9</v>
      </c>
      <c r="D25" s="44">
        <v>45.72</v>
      </c>
      <c r="J25" s="1" t="s">
        <v>34</v>
      </c>
      <c r="K25" s="1">
        <v>166</v>
      </c>
    </row>
    <row r="26" spans="1:11">
      <c r="A26" s="11">
        <v>5</v>
      </c>
      <c r="B26" s="45" t="s">
        <v>3</v>
      </c>
      <c r="C26" s="44">
        <v>38.97</v>
      </c>
      <c r="D26" s="44">
        <v>45.03</v>
      </c>
      <c r="J26" s="1" t="s">
        <v>35</v>
      </c>
      <c r="K26" s="1">
        <v>176</v>
      </c>
    </row>
    <row r="27" spans="1:11">
      <c r="A27" s="11">
        <v>6</v>
      </c>
      <c r="B27" s="45" t="s">
        <v>4</v>
      </c>
      <c r="C27" s="44">
        <v>40.57</v>
      </c>
      <c r="D27" s="44">
        <v>45.43</v>
      </c>
      <c r="J27" s="1" t="s">
        <v>44</v>
      </c>
      <c r="K27" s="1">
        <v>204</v>
      </c>
    </row>
    <row r="28" spans="1:11">
      <c r="A28" s="11">
        <v>7</v>
      </c>
      <c r="B28" s="45" t="s">
        <v>16</v>
      </c>
      <c r="C28" s="44">
        <v>42.72</v>
      </c>
      <c r="D28" s="44">
        <v>42.27</v>
      </c>
      <c r="J28" s="1" t="s">
        <v>47</v>
      </c>
      <c r="K28" s="1">
        <v>205</v>
      </c>
    </row>
    <row r="29" spans="1:11">
      <c r="A29" s="11">
        <v>8</v>
      </c>
      <c r="B29" s="45" t="s">
        <v>13</v>
      </c>
      <c r="C29" s="44">
        <v>40.74</v>
      </c>
      <c r="D29" s="44">
        <v>44.63</v>
      </c>
      <c r="J29" s="1" t="s">
        <v>48</v>
      </c>
      <c r="K29" s="1">
        <v>209</v>
      </c>
    </row>
    <row r="30" spans="1:11">
      <c r="A30" s="11">
        <v>9</v>
      </c>
      <c r="B30" s="45" t="s">
        <v>5</v>
      </c>
      <c r="C30" s="44">
        <v>40.08</v>
      </c>
      <c r="D30" s="44">
        <v>44.6</v>
      </c>
      <c r="J30" s="1" t="s">
        <v>25</v>
      </c>
      <c r="K30" s="1">
        <v>230</v>
      </c>
    </row>
    <row r="31" spans="1:11">
      <c r="A31" s="11">
        <v>10</v>
      </c>
      <c r="B31" s="45" t="s">
        <v>6</v>
      </c>
      <c r="C31" s="44">
        <v>43.13</v>
      </c>
      <c r="D31" s="44">
        <v>44.22</v>
      </c>
      <c r="J31" s="1" t="s">
        <v>43</v>
      </c>
      <c r="K31" s="1">
        <v>365</v>
      </c>
    </row>
    <row r="32" spans="1:11">
      <c r="A32" s="11">
        <v>11</v>
      </c>
      <c r="B32" s="45" t="s">
        <v>15</v>
      </c>
      <c r="C32" s="44">
        <v>43.62</v>
      </c>
      <c r="D32" s="44">
        <v>43.48</v>
      </c>
      <c r="J32" s="1" t="s">
        <v>41</v>
      </c>
      <c r="K32" s="1">
        <v>406</v>
      </c>
    </row>
    <row r="33" spans="1:4">
      <c r="A33" s="11">
        <v>12</v>
      </c>
      <c r="B33" s="45" t="s">
        <v>7</v>
      </c>
      <c r="C33" s="44">
        <v>42.86</v>
      </c>
      <c r="D33" s="44">
        <v>45.33</v>
      </c>
    </row>
    <row r="34" spans="1:4">
      <c r="A34" s="11">
        <v>13</v>
      </c>
      <c r="B34" s="45" t="s">
        <v>0</v>
      </c>
      <c r="C34" s="44">
        <v>39.72</v>
      </c>
      <c r="D34" s="44">
        <v>43.58</v>
      </c>
    </row>
    <row r="35" spans="1:4">
      <c r="A35" s="11">
        <v>14</v>
      </c>
      <c r="B35" s="45" t="s">
        <v>8</v>
      </c>
      <c r="C35" s="44">
        <v>41.98</v>
      </c>
      <c r="D35" s="44">
        <v>45.05</v>
      </c>
    </row>
    <row r="36" spans="1:4">
      <c r="A36" s="11">
        <v>15</v>
      </c>
      <c r="B36" s="45" t="s">
        <v>9</v>
      </c>
      <c r="C36" s="44">
        <v>40.1</v>
      </c>
      <c r="D36" s="44">
        <v>45.86</v>
      </c>
    </row>
    <row r="37" spans="1:4">
      <c r="A37" s="11">
        <v>16</v>
      </c>
      <c r="B37" s="45" t="s">
        <v>10</v>
      </c>
      <c r="C37" s="44">
        <v>39.08</v>
      </c>
      <c r="D37" s="44">
        <v>44.1</v>
      </c>
    </row>
    <row r="38" spans="1:4">
      <c r="A38" s="11">
        <v>17</v>
      </c>
      <c r="B38" s="45" t="s">
        <v>11</v>
      </c>
      <c r="C38" s="44">
        <v>42.05</v>
      </c>
      <c r="D38" s="44">
        <v>44.21</v>
      </c>
    </row>
    <row r="39" spans="1:4">
      <c r="A39" s="11">
        <v>18</v>
      </c>
      <c r="B39" s="46" t="s">
        <v>12</v>
      </c>
      <c r="C39" s="44">
        <v>44.26</v>
      </c>
      <c r="D39" s="44">
        <v>46.32</v>
      </c>
    </row>
  </sheetData>
  <sortState xmlns:xlrd2="http://schemas.microsoft.com/office/spreadsheetml/2017/richdata2" ref="J2:K32">
    <sortCondition ref="K2:K3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схема</vt:lpstr>
      <vt:lpstr>таблица расстояний</vt:lpstr>
      <vt:lpstr>маршрут</vt:lpstr>
      <vt:lpstr>+Мин Воды</vt:lpstr>
      <vt:lpstr>-Армавир</vt:lpstr>
      <vt:lpstr>Военно-Сухумская дорога</vt:lpstr>
      <vt:lpstr>маршрут TSP</vt:lpstr>
      <vt:lpstr>Лист4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Serge E. Varyukhin</dc:creator>
  <cp:lastModifiedBy>Сергей Варюхин</cp:lastModifiedBy>
  <dcterms:created xsi:type="dcterms:W3CDTF">2011-10-23T18:10:48Z</dcterms:created>
  <dcterms:modified xsi:type="dcterms:W3CDTF">2021-08-15T16:11:04Z</dcterms:modified>
</cp:coreProperties>
</file>